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08" windowWidth="10980" windowHeight="11820" activeTab="0"/>
  </bookViews>
  <sheets>
    <sheet name="12 месяцев 2017 года" sheetId="1" r:id="rId1"/>
  </sheets>
  <definedNames>
    <definedName name="Excel_BuiltIn_Print_Area_1">'12 месяцев 2017 года'!$A$2:$F$151</definedName>
    <definedName name="_xlnm.Print_Area" localSheetId="0">'12 месяцев 2017 года'!$A$1:$F$154</definedName>
  </definedNames>
  <calcPr fullCalcOnLoad="1"/>
</workbook>
</file>

<file path=xl/sharedStrings.xml><?xml version="1.0" encoding="utf-8"?>
<sst xmlns="http://schemas.openxmlformats.org/spreadsheetml/2006/main" count="300" uniqueCount="145">
  <si>
    <t>Наименование показателей</t>
  </si>
  <si>
    <t>ед.изм.</t>
  </si>
  <si>
    <t>отклонение</t>
  </si>
  <si>
    <t>%</t>
  </si>
  <si>
    <t>(+,-)</t>
  </si>
  <si>
    <t>ЭКОНОМИЧЕСКИЕ ПОКАЗАТЕЛИ:</t>
  </si>
  <si>
    <t>ед</t>
  </si>
  <si>
    <t>в том числе:</t>
  </si>
  <si>
    <t xml:space="preserve"> -крупных и средних предприятий и организаций</t>
  </si>
  <si>
    <t xml:space="preserve"> - малых предприятий</t>
  </si>
  <si>
    <t xml:space="preserve"> -индивидуальных предпринимателей</t>
  </si>
  <si>
    <t xml:space="preserve"> -индивидуальных КФХ</t>
  </si>
  <si>
    <t xml:space="preserve"> -по крупным и средним предприятиям</t>
  </si>
  <si>
    <t xml:space="preserve">                  мяса</t>
  </si>
  <si>
    <t>тонн</t>
  </si>
  <si>
    <t xml:space="preserve">                  молока</t>
  </si>
  <si>
    <t xml:space="preserve">                  яиц</t>
  </si>
  <si>
    <t>тыс.шт.</t>
  </si>
  <si>
    <t xml:space="preserve"> - в крупных хозяйствах</t>
  </si>
  <si>
    <t xml:space="preserve">                  КРС</t>
  </si>
  <si>
    <t>гол.</t>
  </si>
  <si>
    <t xml:space="preserve">                  коров</t>
  </si>
  <si>
    <t xml:space="preserve">                  свиней</t>
  </si>
  <si>
    <t xml:space="preserve">                  птицы</t>
  </si>
  <si>
    <t>тыс.гол.</t>
  </si>
  <si>
    <t xml:space="preserve"> - в ЛПХ</t>
  </si>
  <si>
    <t xml:space="preserve"> - в КФХ</t>
  </si>
  <si>
    <t>тыс.руб</t>
  </si>
  <si>
    <t>ЗАНЯТОСТЬ НАСЕЛЕНИЯ:</t>
  </si>
  <si>
    <t>чел.</t>
  </si>
  <si>
    <t xml:space="preserve">                    - общей</t>
  </si>
  <si>
    <t xml:space="preserve">                    - регистрируемой</t>
  </si>
  <si>
    <t xml:space="preserve">  -</t>
  </si>
  <si>
    <t>в том числе по предприятиям:</t>
  </si>
  <si>
    <t>ДЕМОГРАФИЯ</t>
  </si>
  <si>
    <t>СОЦИАЛЬНАЯ ЗАЩИТА</t>
  </si>
  <si>
    <t>в том числе в вышестоящие организации</t>
  </si>
  <si>
    <t xml:space="preserve"> - человек</t>
  </si>
  <si>
    <t xml:space="preserve"> - сумма</t>
  </si>
  <si>
    <t>6.Выплата жилищных субсидий:</t>
  </si>
  <si>
    <t xml:space="preserve"> - количество получающих</t>
  </si>
  <si>
    <t xml:space="preserve"> - сумма субсидий</t>
  </si>
  <si>
    <t xml:space="preserve"> - % к заданию</t>
  </si>
  <si>
    <t>ИСПОЛНЕНИЕ БЮДЖЕТА</t>
  </si>
  <si>
    <t>факт</t>
  </si>
  <si>
    <t>в том числе в разрезе налогов и платежей:</t>
  </si>
  <si>
    <t>в том числе по направлениям финансирования:</t>
  </si>
  <si>
    <t xml:space="preserve">                        - на начало года</t>
  </si>
  <si>
    <t xml:space="preserve">                        - с начала года</t>
  </si>
  <si>
    <t xml:space="preserve">                      - единиц</t>
  </si>
  <si>
    <t xml:space="preserve">                      - на сумму</t>
  </si>
  <si>
    <t xml:space="preserve">в том с числе: </t>
  </si>
  <si>
    <t>7. Выявлено незарегистрированного имущества граждан:</t>
  </si>
  <si>
    <t>8.Зарегистрировано выявленного недвижимого имущества</t>
  </si>
  <si>
    <t>9.Включено в налоговую базу ранее незарегистрированного недвижимого имущества:</t>
  </si>
  <si>
    <t>10.Выявлено и включено в налоговую базу других  источников пополнения бюджета</t>
  </si>
  <si>
    <t>4. Трудоустроено</t>
  </si>
  <si>
    <t>ЕСХН</t>
  </si>
  <si>
    <t>Налог на имущество физ.лиц</t>
  </si>
  <si>
    <t>Земельный налог</t>
  </si>
  <si>
    <t>Государственная пошлина</t>
  </si>
  <si>
    <t>Аренда земли</t>
  </si>
  <si>
    <t>Аренда имущества</t>
  </si>
  <si>
    <t xml:space="preserve">3. Спонсорские средства </t>
  </si>
  <si>
    <t>5. Признано безработными</t>
  </si>
  <si>
    <t>дотации</t>
  </si>
  <si>
    <t>субвенции</t>
  </si>
  <si>
    <t>межбюджетные трансферты</t>
  </si>
  <si>
    <t>ООО "Краснокутское"</t>
  </si>
  <si>
    <t>ООО "Евродон"</t>
  </si>
  <si>
    <t>Краснокутская администрация</t>
  </si>
  <si>
    <t>МОУ СОШ №26</t>
  </si>
  <si>
    <t>МОУ СОШ № 19</t>
  </si>
  <si>
    <t>МДОУ №26</t>
  </si>
  <si>
    <t>МУК "Краснокутский СДК"</t>
  </si>
  <si>
    <t>МБУ "Эксплуатация и благоустройство"</t>
  </si>
  <si>
    <t>руб.</t>
  </si>
  <si>
    <t>- общегосударственные вопросы</t>
  </si>
  <si>
    <t>- национальная оборона</t>
  </si>
  <si>
    <t>- национальная безопасность и правоохранительная деятельность</t>
  </si>
  <si>
    <t>- национальная экономика</t>
  </si>
  <si>
    <t>- жилищно-коммунальное хозяйство</t>
  </si>
  <si>
    <t>социальная политика</t>
  </si>
  <si>
    <t>Показатели социально-экономического развития</t>
  </si>
  <si>
    <t>Акцизы по подакцизным товарам</t>
  </si>
  <si>
    <t>ОСП ЗАО "Тандер" - Распределитеьный центр</t>
  </si>
  <si>
    <t xml:space="preserve">                 овцы и козы</t>
  </si>
  <si>
    <t>ед.</t>
  </si>
  <si>
    <t>тыс.руб.</t>
  </si>
  <si>
    <t>семей</t>
  </si>
  <si>
    <t xml:space="preserve">                  овцы, козы</t>
  </si>
  <si>
    <t>НДФЛ</t>
  </si>
  <si>
    <t>Продажа земельных участков</t>
  </si>
  <si>
    <t>Штрафы</t>
  </si>
  <si>
    <t>Невыясненные поступления</t>
  </si>
  <si>
    <t>Прочие доходы</t>
  </si>
  <si>
    <t>ООО "Сельта"</t>
  </si>
  <si>
    <t>ФОТ 2016</t>
  </si>
  <si>
    <t>план</t>
  </si>
  <si>
    <t>ФОТ 2017</t>
  </si>
  <si>
    <t>Краснокутского сельского поселения за 2017 год</t>
  </si>
  <si>
    <t>2016 год</t>
  </si>
  <si>
    <t>2017 год</t>
  </si>
  <si>
    <t>2. Среднесписочная численность работающих</t>
  </si>
  <si>
    <t>МБОУ СОШ № 19</t>
  </si>
  <si>
    <t>МБОУ СОШ № 26</t>
  </si>
  <si>
    <t>МБДОУ № 26</t>
  </si>
  <si>
    <t>- по передаваемым полномочиям</t>
  </si>
  <si>
    <t>- физическая культура и спорт</t>
  </si>
  <si>
    <t>- культура</t>
  </si>
  <si>
    <t>Администрация Краснокутского поселения</t>
  </si>
  <si>
    <t>6. Число безработных на конец отчетного периода</t>
  </si>
  <si>
    <t>8. Среднемесячная заработная плата</t>
  </si>
  <si>
    <r>
      <t xml:space="preserve">1. Численность постоянного населения </t>
    </r>
    <r>
      <rPr>
        <sz val="10"/>
        <rFont val="Times New Roman"/>
        <family val="1"/>
      </rPr>
      <t>(на 1 января)</t>
    </r>
  </si>
  <si>
    <t>на 1 тыс.жителей</t>
  </si>
  <si>
    <t>в 2,7 раза</t>
  </si>
  <si>
    <t>в 1,6 раза</t>
  </si>
  <si>
    <t>в 1,3 раза</t>
  </si>
  <si>
    <t>в 1,4 раза</t>
  </si>
  <si>
    <t xml:space="preserve">                   мяса</t>
  </si>
  <si>
    <t xml:space="preserve">                   молока</t>
  </si>
  <si>
    <t xml:space="preserve">                   яиц</t>
  </si>
  <si>
    <t>3. Число обращений по вопросам трудоустройства</t>
  </si>
  <si>
    <t>не выплачена премия по концу года</t>
  </si>
  <si>
    <t>7. Уровень регистрируемой безработицы</t>
  </si>
  <si>
    <t>Распределительный центр ЗАО "Тандер"</t>
  </si>
  <si>
    <t>1. Количество хозяйствующих субъектов-ВСЕГО</t>
  </si>
  <si>
    <t>2. Производство(реализация)товаров работ и услуг:</t>
  </si>
  <si>
    <t>3. Поголовье:</t>
  </si>
  <si>
    <t>1. Количество родившихся</t>
  </si>
  <si>
    <t>2. Количество умерших</t>
  </si>
  <si>
    <t>3. Естественная убыль (-), прирост населения</t>
  </si>
  <si>
    <t>1. Принято жителей поселения</t>
  </si>
  <si>
    <t>2. Количество письменных обращений</t>
  </si>
  <si>
    <t>3. Количество исполненных обращений</t>
  </si>
  <si>
    <t>4. Проведено сходов граждан</t>
  </si>
  <si>
    <t>5. Оказано материальной помощи:</t>
  </si>
  <si>
    <t>2. Доходы от предпринимательской и другой приносящей доход деятельности</t>
  </si>
  <si>
    <t>4. Дотации, субвенции и межбюджетные трансферты</t>
  </si>
  <si>
    <t>5. ВСЕГО доходов</t>
  </si>
  <si>
    <t>6. Всего расходов</t>
  </si>
  <si>
    <t>1. Собственные доходы - ВСЕГО</t>
  </si>
  <si>
    <t xml:space="preserve">             сельского поселения</t>
  </si>
  <si>
    <t>В.Н.Огнев</t>
  </si>
  <si>
    <t xml:space="preserve"> Глава Администрации Краснокутского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</si>
</sst>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&quot;р.&quot;"/>
    <numFmt numFmtId="180" formatCode="0.0000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</numFmts>
  <fonts count="5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6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3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/>
    </xf>
    <xf numFmtId="172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/>
    </xf>
    <xf numFmtId="170" fontId="1" fillId="0" borderId="10" xfId="0" applyNumberFormat="1" applyFont="1" applyBorder="1" applyAlignment="1">
      <alignment/>
    </xf>
    <xf numFmtId="170" fontId="1" fillId="32" borderId="10" xfId="0" applyNumberFormat="1" applyFont="1" applyFill="1" applyBorder="1" applyAlignment="1">
      <alignment/>
    </xf>
    <xf numFmtId="170" fontId="2" fillId="32" borderId="10" xfId="0" applyNumberFormat="1" applyFont="1" applyFill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170" fontId="1" fillId="0" borderId="0" xfId="0" applyNumberFormat="1" applyFont="1" applyBorder="1" applyAlignment="1">
      <alignment/>
    </xf>
    <xf numFmtId="170" fontId="6" fillId="33" borderId="0" xfId="0" applyNumberFormat="1" applyFont="1" applyFill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170" fontId="2" fillId="33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0" fontId="1" fillId="0" borderId="11" xfId="0" applyNumberFormat="1" applyFont="1" applyBorder="1" applyAlignment="1">
      <alignment horizontal="center" vertical="center" wrapText="1"/>
    </xf>
    <xf numFmtId="170" fontId="1" fillId="0" borderId="12" xfId="0" applyNumberFormat="1" applyFont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0" fontId="1" fillId="35" borderId="10" xfId="0" applyNumberFormat="1" applyFont="1" applyFill="1" applyBorder="1" applyAlignment="1">
      <alignment/>
    </xf>
    <xf numFmtId="172" fontId="6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172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2" fillId="36" borderId="0" xfId="0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72" fontId="0" fillId="35" borderId="0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172" fontId="0" fillId="36" borderId="0" xfId="0" applyNumberFormat="1" applyFill="1" applyBorder="1" applyAlignment="1">
      <alignment/>
    </xf>
    <xf numFmtId="0" fontId="0" fillId="35" borderId="0" xfId="0" applyFill="1" applyBorder="1" applyAlignment="1">
      <alignment wrapText="1"/>
    </xf>
    <xf numFmtId="172" fontId="2" fillId="36" borderId="0" xfId="0" applyNumberFormat="1" applyFont="1" applyFill="1" applyBorder="1" applyAlignment="1">
      <alignment/>
    </xf>
    <xf numFmtId="172" fontId="51" fillId="33" borderId="10" xfId="0" applyNumberFormat="1" applyFont="1" applyFill="1" applyBorder="1" applyAlignment="1">
      <alignment horizontal="center"/>
    </xf>
    <xf numFmtId="172" fontId="51" fillId="0" borderId="10" xfId="0" applyNumberFormat="1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172" fontId="51" fillId="32" borderId="10" xfId="0" applyNumberFormat="1" applyFont="1" applyFill="1" applyBorder="1" applyAlignment="1">
      <alignment horizontal="center"/>
    </xf>
    <xf numFmtId="172" fontId="53" fillId="33" borderId="10" xfId="0" applyNumberFormat="1" applyFont="1" applyFill="1" applyBorder="1" applyAlignment="1">
      <alignment horizontal="center"/>
    </xf>
    <xf numFmtId="172" fontId="54" fillId="33" borderId="10" xfId="0" applyNumberFormat="1" applyFont="1" applyFill="1" applyBorder="1" applyAlignment="1">
      <alignment horizontal="center"/>
    </xf>
    <xf numFmtId="172" fontId="54" fillId="33" borderId="10" xfId="0" applyNumberFormat="1" applyFont="1" applyFill="1" applyBorder="1" applyAlignment="1">
      <alignment horizontal="center" vertical="center"/>
    </xf>
    <xf numFmtId="172" fontId="54" fillId="32" borderId="10" xfId="0" applyNumberFormat="1" applyFont="1" applyFill="1" applyBorder="1" applyAlignment="1">
      <alignment horizontal="center"/>
    </xf>
    <xf numFmtId="172" fontId="54" fillId="35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72" fontId="5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172" fontId="5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5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 wrapText="1"/>
    </xf>
    <xf numFmtId="172" fontId="5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172" fontId="54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53" fillId="0" borderId="10" xfId="0" applyNumberFormat="1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/>
    </xf>
    <xf numFmtId="170" fontId="2" fillId="35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/>
    </xf>
    <xf numFmtId="1" fontId="54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left"/>
    </xf>
    <xf numFmtId="172" fontId="11" fillId="36" borderId="0" xfId="0" applyNumberFormat="1" applyFont="1" applyFill="1" applyBorder="1" applyAlignment="1">
      <alignment/>
    </xf>
    <xf numFmtId="172" fontId="12" fillId="36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13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4"/>
  <sheetViews>
    <sheetView tabSelected="1" view="pageBreakPreview" zoomScaleSheetLayoutView="100" workbookViewId="0" topLeftCell="A61">
      <selection activeCell="A150" sqref="A150"/>
    </sheetView>
  </sheetViews>
  <sheetFormatPr defaultColWidth="9.140625" defaultRowHeight="12.75"/>
  <cols>
    <col min="1" max="1" width="45.00390625" style="27" customWidth="1"/>
    <col min="2" max="2" width="12.28125" style="26" customWidth="1"/>
    <col min="3" max="3" width="13.57421875" style="27" customWidth="1"/>
    <col min="4" max="4" width="11.8515625" style="27" customWidth="1"/>
    <col min="5" max="5" width="10.8515625" style="27" customWidth="1"/>
    <col min="6" max="6" width="9.57421875" style="27" customWidth="1"/>
    <col min="7" max="7" width="5.28125" style="0" customWidth="1"/>
    <col min="8" max="8" width="40.7109375" style="27" customWidth="1"/>
    <col min="9" max="9" width="14.7109375" style="27" customWidth="1"/>
    <col min="10" max="10" width="10.8515625" style="27" customWidth="1"/>
    <col min="11" max="11" width="15.140625" style="27" customWidth="1"/>
    <col min="12" max="16384" width="8.8515625" style="27" customWidth="1"/>
  </cols>
  <sheetData>
    <row r="1" ht="18" customHeight="1"/>
    <row r="2" spans="1:6" ht="16.5" customHeight="1">
      <c r="A2" s="117" t="s">
        <v>83</v>
      </c>
      <c r="B2" s="117"/>
      <c r="C2" s="117"/>
      <c r="D2" s="117"/>
      <c r="E2" s="117"/>
      <c r="F2" s="117"/>
    </row>
    <row r="3" spans="1:6" ht="16.5" customHeight="1">
      <c r="A3" s="117" t="s">
        <v>100</v>
      </c>
      <c r="B3" s="117"/>
      <c r="C3" s="117"/>
      <c r="D3" s="117"/>
      <c r="E3" s="117"/>
      <c r="F3" s="117"/>
    </row>
    <row r="4" spans="1:6" ht="12.75">
      <c r="A4" s="26"/>
      <c r="B4" s="22"/>
      <c r="C4" s="31"/>
      <c r="D4" s="31"/>
      <c r="E4" s="31"/>
      <c r="F4" s="31"/>
    </row>
    <row r="5" spans="2:6" ht="12.75" hidden="1">
      <c r="B5" s="22"/>
      <c r="C5" s="31"/>
      <c r="D5" s="31"/>
      <c r="E5" s="31"/>
      <c r="F5" s="31"/>
    </row>
    <row r="6" spans="1:6" ht="11.25" customHeight="1">
      <c r="A6" s="118" t="s">
        <v>0</v>
      </c>
      <c r="B6" s="119" t="s">
        <v>1</v>
      </c>
      <c r="C6" s="122" t="s">
        <v>101</v>
      </c>
      <c r="D6" s="122" t="s">
        <v>102</v>
      </c>
      <c r="E6" s="42" t="s">
        <v>2</v>
      </c>
      <c r="F6" s="120" t="s">
        <v>3</v>
      </c>
    </row>
    <row r="7" spans="1:6" ht="20.25" customHeight="1">
      <c r="A7" s="118"/>
      <c r="B7" s="119"/>
      <c r="C7" s="119"/>
      <c r="D7" s="119"/>
      <c r="E7" s="41" t="s">
        <v>4</v>
      </c>
      <c r="F7" s="121"/>
    </row>
    <row r="8" spans="1:6" ht="21.75" customHeight="1">
      <c r="A8" s="7" t="s">
        <v>5</v>
      </c>
      <c r="B8" s="15"/>
      <c r="C8" s="16"/>
      <c r="D8" s="16"/>
      <c r="E8" s="16"/>
      <c r="F8" s="16"/>
    </row>
    <row r="9" spans="1:6" ht="12.75">
      <c r="A9" s="2" t="s">
        <v>126</v>
      </c>
      <c r="B9" s="14" t="s">
        <v>87</v>
      </c>
      <c r="C9" s="92">
        <f>C11+C12+C13+C14</f>
        <v>131</v>
      </c>
      <c r="D9" s="92">
        <f>D11+D12+D13+D14</f>
        <v>139</v>
      </c>
      <c r="E9" s="93">
        <f>D9-C9</f>
        <v>8</v>
      </c>
      <c r="F9" s="4">
        <f>D9/C9*100</f>
        <v>106.10687022900764</v>
      </c>
    </row>
    <row r="10" spans="1:6" ht="12.75">
      <c r="A10" s="1" t="s">
        <v>7</v>
      </c>
      <c r="B10" s="14"/>
      <c r="C10" s="8"/>
      <c r="D10" s="92"/>
      <c r="E10" s="93"/>
      <c r="F10" s="4"/>
    </row>
    <row r="11" spans="1:6" ht="12.75">
      <c r="A11" s="1" t="s">
        <v>8</v>
      </c>
      <c r="B11" s="110" t="s">
        <v>87</v>
      </c>
      <c r="C11" s="92">
        <v>9</v>
      </c>
      <c r="D11" s="92">
        <v>9</v>
      </c>
      <c r="E11" s="93">
        <f>D11-C11</f>
        <v>0</v>
      </c>
      <c r="F11" s="4">
        <f>D11/C11*100</f>
        <v>100</v>
      </c>
    </row>
    <row r="12" spans="1:6" ht="12.75">
      <c r="A12" s="1" t="s">
        <v>9</v>
      </c>
      <c r="B12" s="110" t="s">
        <v>87</v>
      </c>
      <c r="C12" s="92">
        <v>20</v>
      </c>
      <c r="D12" s="92">
        <v>15</v>
      </c>
      <c r="E12" s="93">
        <f>D12-C12</f>
        <v>-5</v>
      </c>
      <c r="F12" s="4">
        <f>D12/C12*100</f>
        <v>75</v>
      </c>
    </row>
    <row r="13" spans="1:6" ht="12.75">
      <c r="A13" s="1" t="s">
        <v>10</v>
      </c>
      <c r="B13" s="110" t="s">
        <v>87</v>
      </c>
      <c r="C13" s="92">
        <v>95</v>
      </c>
      <c r="D13" s="92">
        <v>108</v>
      </c>
      <c r="E13" s="93">
        <f>D13-C13</f>
        <v>13</v>
      </c>
      <c r="F13" s="4">
        <f>D13/C13*100</f>
        <v>113.68421052631578</v>
      </c>
    </row>
    <row r="14" spans="1:6" ht="12.75">
      <c r="A14" s="1" t="s">
        <v>11</v>
      </c>
      <c r="B14" s="110" t="s">
        <v>87</v>
      </c>
      <c r="C14" s="92">
        <v>7</v>
      </c>
      <c r="D14" s="92">
        <v>7</v>
      </c>
      <c r="E14" s="93">
        <f>D14-C14</f>
        <v>0</v>
      </c>
      <c r="F14" s="4">
        <f>D14/C14*100</f>
        <v>100</v>
      </c>
    </row>
    <row r="15" spans="1:6" ht="12.75">
      <c r="A15" s="11" t="s">
        <v>127</v>
      </c>
      <c r="B15" s="17"/>
      <c r="C15" s="8"/>
      <c r="D15" s="61"/>
      <c r="E15" s="4"/>
      <c r="F15" s="4"/>
    </row>
    <row r="16" spans="1:6" ht="12.75">
      <c r="A16" s="1" t="s">
        <v>12</v>
      </c>
      <c r="B16" s="17"/>
      <c r="C16" s="4"/>
      <c r="D16" s="4"/>
      <c r="E16" s="4"/>
      <c r="F16" s="4"/>
    </row>
    <row r="17" spans="1:6" ht="12.75" customHeight="1" hidden="1">
      <c r="A17" s="1" t="s">
        <v>7</v>
      </c>
      <c r="B17" s="14"/>
      <c r="C17" s="9"/>
      <c r="D17" s="8"/>
      <c r="E17" s="6"/>
      <c r="F17" s="6"/>
    </row>
    <row r="18" spans="1:6" ht="12.75" customHeight="1" hidden="1">
      <c r="A18" s="1" t="s">
        <v>13</v>
      </c>
      <c r="B18" s="14" t="s">
        <v>14</v>
      </c>
      <c r="C18" s="9">
        <v>0</v>
      </c>
      <c r="D18" s="8">
        <v>0</v>
      </c>
      <c r="E18" s="9">
        <v>0</v>
      </c>
      <c r="F18" s="9">
        <v>0</v>
      </c>
    </row>
    <row r="19" spans="1:6" ht="12.75" customHeight="1" hidden="1">
      <c r="A19" s="1" t="s">
        <v>15</v>
      </c>
      <c r="B19" s="14" t="s">
        <v>14</v>
      </c>
      <c r="C19" s="9">
        <v>0</v>
      </c>
      <c r="D19" s="8">
        <v>0</v>
      </c>
      <c r="E19" s="9">
        <v>0</v>
      </c>
      <c r="F19" s="9">
        <v>0</v>
      </c>
    </row>
    <row r="20" spans="1:6" ht="12.75" customHeight="1" hidden="1">
      <c r="A20" s="1" t="s">
        <v>16</v>
      </c>
      <c r="B20" s="14" t="s">
        <v>17</v>
      </c>
      <c r="C20" s="9">
        <v>0</v>
      </c>
      <c r="D20" s="8">
        <v>0</v>
      </c>
      <c r="E20" s="9">
        <v>0</v>
      </c>
      <c r="F20" s="9">
        <v>0</v>
      </c>
    </row>
    <row r="21" spans="1:6" ht="12.75" customHeight="1">
      <c r="A21" s="1" t="s">
        <v>7</v>
      </c>
      <c r="B21" s="14"/>
      <c r="C21" s="9"/>
      <c r="D21" s="8"/>
      <c r="E21" s="9"/>
      <c r="F21" s="9"/>
    </row>
    <row r="22" spans="1:6" ht="12.75" customHeight="1">
      <c r="A22" s="5" t="s">
        <v>119</v>
      </c>
      <c r="B22" s="110" t="s">
        <v>14</v>
      </c>
      <c r="C22" s="8">
        <v>0</v>
      </c>
      <c r="D22" s="8">
        <v>0</v>
      </c>
      <c r="E22" s="4">
        <v>0</v>
      </c>
      <c r="F22" s="4">
        <v>0</v>
      </c>
    </row>
    <row r="23" spans="1:6" ht="12.75" customHeight="1">
      <c r="A23" s="1" t="s">
        <v>120</v>
      </c>
      <c r="B23" s="110" t="s">
        <v>14</v>
      </c>
      <c r="C23" s="8">
        <v>0</v>
      </c>
      <c r="D23" s="8">
        <v>0</v>
      </c>
      <c r="E23" s="4">
        <v>0</v>
      </c>
      <c r="F23" s="4">
        <v>0</v>
      </c>
    </row>
    <row r="24" spans="1:6" ht="12.75" customHeight="1">
      <c r="A24" s="1" t="s">
        <v>121</v>
      </c>
      <c r="B24" s="110" t="s">
        <v>17</v>
      </c>
      <c r="C24" s="8">
        <v>0</v>
      </c>
      <c r="D24" s="8">
        <v>0</v>
      </c>
      <c r="E24" s="4">
        <v>0</v>
      </c>
      <c r="F24" s="4">
        <v>0</v>
      </c>
    </row>
    <row r="25" spans="1:6" ht="12.75" customHeight="1">
      <c r="A25" s="1"/>
      <c r="B25" s="110"/>
      <c r="C25" s="9"/>
      <c r="D25" s="8"/>
      <c r="E25" s="9"/>
      <c r="F25" s="9"/>
    </row>
    <row r="26" spans="1:6" ht="13.5" customHeight="1">
      <c r="A26" s="2" t="s">
        <v>128</v>
      </c>
      <c r="B26" s="110"/>
      <c r="C26" s="8"/>
      <c r="D26" s="8"/>
      <c r="E26" s="4"/>
      <c r="F26" s="4"/>
    </row>
    <row r="27" spans="1:6" ht="12.75">
      <c r="A27" s="1" t="s">
        <v>18</v>
      </c>
      <c r="B27" s="112"/>
      <c r="C27" s="8"/>
      <c r="D27" s="8"/>
      <c r="E27" s="4"/>
      <c r="F27" s="4"/>
    </row>
    <row r="28" spans="1:6" ht="12.75">
      <c r="A28" s="1" t="s">
        <v>19</v>
      </c>
      <c r="B28" s="110" t="s">
        <v>20</v>
      </c>
      <c r="C28" s="8">
        <v>0</v>
      </c>
      <c r="D28" s="8">
        <v>0</v>
      </c>
      <c r="E28" s="4">
        <v>0</v>
      </c>
      <c r="F28" s="4">
        <v>0</v>
      </c>
    </row>
    <row r="29" spans="1:6" ht="12.75">
      <c r="A29" s="1" t="s">
        <v>21</v>
      </c>
      <c r="B29" s="110" t="s">
        <v>20</v>
      </c>
      <c r="C29" s="8">
        <v>0</v>
      </c>
      <c r="D29" s="8">
        <v>0</v>
      </c>
      <c r="E29" s="4">
        <v>0</v>
      </c>
      <c r="F29" s="4">
        <v>0</v>
      </c>
    </row>
    <row r="30" spans="1:6" ht="12.75">
      <c r="A30" s="1" t="s">
        <v>22</v>
      </c>
      <c r="B30" s="110" t="s">
        <v>20</v>
      </c>
      <c r="C30" s="8">
        <v>0</v>
      </c>
      <c r="D30" s="8">
        <v>0</v>
      </c>
      <c r="E30" s="4">
        <v>0</v>
      </c>
      <c r="F30" s="4">
        <v>0</v>
      </c>
    </row>
    <row r="31" spans="1:6" ht="12.75">
      <c r="A31" s="1" t="s">
        <v>23</v>
      </c>
      <c r="B31" s="110" t="s">
        <v>24</v>
      </c>
      <c r="C31" s="8">
        <v>0</v>
      </c>
      <c r="D31" s="8">
        <v>0</v>
      </c>
      <c r="E31" s="4">
        <v>0</v>
      </c>
      <c r="F31" s="4">
        <v>0</v>
      </c>
    </row>
    <row r="32" spans="1:6" s="33" customFormat="1" ht="12.75">
      <c r="A32" s="1" t="s">
        <v>25</v>
      </c>
      <c r="B32" s="110"/>
      <c r="C32" s="9"/>
      <c r="D32" s="61"/>
      <c r="E32" s="6"/>
      <c r="F32" s="6"/>
    </row>
    <row r="33" spans="1:6" s="33" customFormat="1" ht="12.75">
      <c r="A33" s="1" t="s">
        <v>19</v>
      </c>
      <c r="B33" s="110" t="s">
        <v>20</v>
      </c>
      <c r="C33" s="37">
        <v>1459</v>
      </c>
      <c r="D33" s="70">
        <v>1486</v>
      </c>
      <c r="E33" s="4">
        <f>D33-C33</f>
        <v>27</v>
      </c>
      <c r="F33" s="4">
        <f>D33/C33*100</f>
        <v>101.85058259081563</v>
      </c>
    </row>
    <row r="34" spans="1:6" s="33" customFormat="1" ht="12.75">
      <c r="A34" s="1" t="s">
        <v>21</v>
      </c>
      <c r="B34" s="110" t="s">
        <v>20</v>
      </c>
      <c r="C34" s="37">
        <v>1157</v>
      </c>
      <c r="D34" s="70">
        <v>1165</v>
      </c>
      <c r="E34" s="4">
        <f>D34-C34</f>
        <v>8</v>
      </c>
      <c r="F34" s="4">
        <f>D34/C34*100</f>
        <v>100.69144338807261</v>
      </c>
    </row>
    <row r="35" spans="1:6" s="33" customFormat="1" ht="12.75">
      <c r="A35" s="1" t="s">
        <v>22</v>
      </c>
      <c r="B35" s="110" t="s">
        <v>20</v>
      </c>
      <c r="C35" s="37">
        <v>132</v>
      </c>
      <c r="D35" s="70">
        <v>143</v>
      </c>
      <c r="E35" s="4">
        <f>D35-C35</f>
        <v>11</v>
      </c>
      <c r="F35" s="4">
        <f>D35/C35*100</f>
        <v>108.33333333333333</v>
      </c>
    </row>
    <row r="36" spans="1:6" s="33" customFormat="1" ht="12.75">
      <c r="A36" s="1" t="s">
        <v>23</v>
      </c>
      <c r="B36" s="110" t="s">
        <v>24</v>
      </c>
      <c r="C36" s="37">
        <v>12.3</v>
      </c>
      <c r="D36" s="70">
        <v>14</v>
      </c>
      <c r="E36" s="4">
        <f>D36-C36</f>
        <v>1.6999999999999993</v>
      </c>
      <c r="F36" s="4">
        <f>D36/C36*100</f>
        <v>113.8211382113821</v>
      </c>
    </row>
    <row r="37" spans="1:6" s="33" customFormat="1" ht="12.75">
      <c r="A37" s="5" t="s">
        <v>86</v>
      </c>
      <c r="B37" s="110" t="s">
        <v>20</v>
      </c>
      <c r="C37" s="37">
        <v>568</v>
      </c>
      <c r="D37" s="70">
        <v>662</v>
      </c>
      <c r="E37" s="4">
        <f>D37-C37</f>
        <v>94</v>
      </c>
      <c r="F37" s="4">
        <f>D37/C37*100</f>
        <v>116.54929577464787</v>
      </c>
    </row>
    <row r="38" spans="1:6" s="33" customFormat="1" ht="12.75">
      <c r="A38" s="1" t="s">
        <v>26</v>
      </c>
      <c r="B38" s="112"/>
      <c r="C38" s="37"/>
      <c r="D38" s="63"/>
      <c r="E38" s="6"/>
      <c r="F38" s="4"/>
    </row>
    <row r="39" spans="1:6" s="33" customFormat="1" ht="12.75">
      <c r="A39" s="1" t="s">
        <v>19</v>
      </c>
      <c r="B39" s="110" t="s">
        <v>20</v>
      </c>
      <c r="C39" s="37">
        <v>156</v>
      </c>
      <c r="D39" s="70">
        <v>178</v>
      </c>
      <c r="E39" s="4">
        <f aca="true" t="shared" si="0" ref="E39:E45">D39-C39</f>
        <v>22</v>
      </c>
      <c r="F39" s="4">
        <v>0</v>
      </c>
    </row>
    <row r="40" spans="1:6" s="33" customFormat="1" ht="12.75">
      <c r="A40" s="1" t="s">
        <v>21</v>
      </c>
      <c r="B40" s="110" t="s">
        <v>20</v>
      </c>
      <c r="C40" s="37">
        <v>84</v>
      </c>
      <c r="D40" s="70">
        <v>99</v>
      </c>
      <c r="E40" s="4">
        <f t="shared" si="0"/>
        <v>15</v>
      </c>
      <c r="F40" s="4">
        <v>0</v>
      </c>
    </row>
    <row r="41" spans="1:6" s="33" customFormat="1" ht="12.75">
      <c r="A41" s="1" t="s">
        <v>22</v>
      </c>
      <c r="B41" s="110" t="s">
        <v>20</v>
      </c>
      <c r="C41" s="37">
        <v>0</v>
      </c>
      <c r="D41" s="70">
        <v>0</v>
      </c>
      <c r="E41" s="4">
        <f t="shared" si="0"/>
        <v>0</v>
      </c>
      <c r="F41" s="4">
        <v>0</v>
      </c>
    </row>
    <row r="42" spans="1:6" s="33" customFormat="1" ht="15" customHeight="1">
      <c r="A42" s="1" t="s">
        <v>23</v>
      </c>
      <c r="B42" s="110" t="s">
        <v>24</v>
      </c>
      <c r="C42" s="37">
        <v>0</v>
      </c>
      <c r="D42" s="70">
        <v>0</v>
      </c>
      <c r="E42" s="4">
        <f t="shared" si="0"/>
        <v>0</v>
      </c>
      <c r="F42" s="4">
        <v>0</v>
      </c>
    </row>
    <row r="43" spans="1:6" ht="12.75" customHeight="1" hidden="1">
      <c r="A43" s="1"/>
      <c r="B43" s="110"/>
      <c r="C43" s="9"/>
      <c r="D43" s="66"/>
      <c r="E43" s="4">
        <f t="shared" si="0"/>
        <v>0</v>
      </c>
      <c r="F43" s="4" t="e">
        <f>D43/C43*100</f>
        <v>#DIV/0!</v>
      </c>
    </row>
    <row r="44" spans="1:6" ht="17.25" customHeight="1" hidden="1">
      <c r="A44" s="2"/>
      <c r="B44" s="110"/>
      <c r="C44" s="6"/>
      <c r="D44" s="71"/>
      <c r="E44" s="4">
        <f t="shared" si="0"/>
        <v>0</v>
      </c>
      <c r="F44" s="4" t="e">
        <f>D44/C44*100</f>
        <v>#DIV/0!</v>
      </c>
    </row>
    <row r="45" spans="1:6" ht="12.75" customHeight="1">
      <c r="A45" s="1" t="s">
        <v>90</v>
      </c>
      <c r="B45" s="113" t="s">
        <v>20</v>
      </c>
      <c r="C45" s="4">
        <v>80</v>
      </c>
      <c r="D45" s="71">
        <v>0</v>
      </c>
      <c r="E45" s="4">
        <f t="shared" si="0"/>
        <v>-80</v>
      </c>
      <c r="F45" s="4">
        <v>0</v>
      </c>
    </row>
    <row r="46" spans="1:6" ht="20.25" customHeight="1">
      <c r="A46" s="7" t="s">
        <v>28</v>
      </c>
      <c r="B46" s="15"/>
      <c r="C46" s="10"/>
      <c r="D46" s="64"/>
      <c r="E46" s="10"/>
      <c r="F46" s="10"/>
    </row>
    <row r="47" spans="1:6" ht="27" customHeight="1">
      <c r="A47" s="104" t="s">
        <v>113</v>
      </c>
      <c r="B47" s="14" t="s">
        <v>29</v>
      </c>
      <c r="C47" s="78">
        <v>4.3</v>
      </c>
      <c r="D47" s="78">
        <v>4.2</v>
      </c>
      <c r="E47" s="78">
        <f>D47-C47</f>
        <v>-0.09999999999999964</v>
      </c>
      <c r="F47" s="78">
        <f>D47/C47*100</f>
        <v>97.67441860465117</v>
      </c>
    </row>
    <row r="48" spans="1:6" ht="18" customHeight="1" hidden="1">
      <c r="A48" s="2"/>
      <c r="B48" s="14" t="s">
        <v>29</v>
      </c>
      <c r="C48" s="65"/>
      <c r="D48" s="65"/>
      <c r="E48" s="94"/>
      <c r="F48" s="12"/>
    </row>
    <row r="49" spans="1:13" ht="25.5" customHeight="1">
      <c r="A49" s="13" t="s">
        <v>103</v>
      </c>
      <c r="B49" s="14" t="s">
        <v>29</v>
      </c>
      <c r="C49" s="99">
        <f>SUM(C57:C59)</f>
        <v>2748</v>
      </c>
      <c r="D49" s="99">
        <f>SUM(D57:D59)</f>
        <v>2874</v>
      </c>
      <c r="E49" s="103">
        <f>D49-C49</f>
        <v>126</v>
      </c>
      <c r="F49" s="3">
        <f>D49/C49*100</f>
        <v>104.58515283842796</v>
      </c>
      <c r="H49" s="34"/>
      <c r="I49" s="34"/>
      <c r="J49" s="34"/>
      <c r="K49" s="34"/>
      <c r="L49" s="34"/>
      <c r="M49" s="34"/>
    </row>
    <row r="50" spans="1:13" ht="13.5" customHeight="1">
      <c r="A50" s="1" t="s">
        <v>33</v>
      </c>
      <c r="B50" s="14"/>
      <c r="C50" s="61"/>
      <c r="D50" s="61"/>
      <c r="E50" s="62"/>
      <c r="F50" s="6"/>
      <c r="H50" s="34"/>
      <c r="I50" s="34" t="s">
        <v>97</v>
      </c>
      <c r="J50" s="34"/>
      <c r="K50" s="34" t="s">
        <v>99</v>
      </c>
      <c r="L50" s="34"/>
      <c r="M50" s="34"/>
    </row>
    <row r="51" spans="1:13" s="47" customFormat="1" ht="13.5" customHeight="1">
      <c r="A51" s="44" t="s">
        <v>105</v>
      </c>
      <c r="B51" s="45" t="s">
        <v>29</v>
      </c>
      <c r="C51" s="98">
        <v>38</v>
      </c>
      <c r="D51" s="98">
        <v>40</v>
      </c>
      <c r="E51" s="102">
        <f aca="true" t="shared" si="1" ref="E51:E64">D51-C51</f>
        <v>2</v>
      </c>
      <c r="F51" s="52">
        <f aca="true" t="shared" si="2" ref="F51:F64">D51/C51*100</f>
        <v>105.26315789473684</v>
      </c>
      <c r="G51" s="53"/>
      <c r="H51" s="59" t="s">
        <v>71</v>
      </c>
      <c r="I51" s="55">
        <f aca="true" t="shared" si="3" ref="I51:I60">C51*C70*12/1000</f>
        <v>8214.7032</v>
      </c>
      <c r="J51" s="54"/>
      <c r="K51" s="55">
        <f aca="true" t="shared" si="4" ref="K51:K60">D51*D70*12/1000</f>
        <v>8708.155200000001</v>
      </c>
      <c r="L51" s="54"/>
      <c r="M51" s="54"/>
    </row>
    <row r="52" spans="1:13" s="47" customFormat="1" ht="13.5" customHeight="1">
      <c r="A52" s="44" t="s">
        <v>104</v>
      </c>
      <c r="B52" s="45" t="s">
        <v>29</v>
      </c>
      <c r="C52" s="98">
        <v>30</v>
      </c>
      <c r="D52" s="98">
        <v>31</v>
      </c>
      <c r="E52" s="102">
        <f t="shared" si="1"/>
        <v>1</v>
      </c>
      <c r="F52" s="52">
        <f t="shared" si="2"/>
        <v>103.33333333333334</v>
      </c>
      <c r="G52" s="53"/>
      <c r="H52" s="59" t="s">
        <v>72</v>
      </c>
      <c r="I52" s="55">
        <f t="shared" si="3"/>
        <v>6431.112</v>
      </c>
      <c r="J52" s="54"/>
      <c r="K52" s="55">
        <f t="shared" si="4"/>
        <v>7034.17032</v>
      </c>
      <c r="L52" s="54"/>
      <c r="M52" s="54"/>
    </row>
    <row r="53" spans="1:13" s="47" customFormat="1" ht="13.5" customHeight="1">
      <c r="A53" s="44" t="s">
        <v>106</v>
      </c>
      <c r="B53" s="45" t="s">
        <v>29</v>
      </c>
      <c r="C53" s="98">
        <v>30</v>
      </c>
      <c r="D53" s="98">
        <v>28</v>
      </c>
      <c r="E53" s="102">
        <f t="shared" si="1"/>
        <v>-2</v>
      </c>
      <c r="F53" s="52">
        <f t="shared" si="2"/>
        <v>93.33333333333333</v>
      </c>
      <c r="G53" s="53"/>
      <c r="H53" s="59" t="s">
        <v>73</v>
      </c>
      <c r="I53" s="55">
        <f t="shared" si="3"/>
        <v>4449.888</v>
      </c>
      <c r="J53" s="54"/>
      <c r="K53" s="55">
        <f t="shared" si="4"/>
        <v>4774.0728</v>
      </c>
      <c r="L53" s="54"/>
      <c r="M53" s="54"/>
    </row>
    <row r="54" spans="1:13" s="47" customFormat="1" ht="13.5" customHeight="1">
      <c r="A54" s="44" t="s">
        <v>74</v>
      </c>
      <c r="B54" s="45" t="s">
        <v>29</v>
      </c>
      <c r="C54" s="98">
        <v>10</v>
      </c>
      <c r="D54" s="98">
        <v>12</v>
      </c>
      <c r="E54" s="102">
        <f t="shared" si="1"/>
        <v>2</v>
      </c>
      <c r="F54" s="52">
        <f t="shared" si="2"/>
        <v>120</v>
      </c>
      <c r="G54" s="53"/>
      <c r="H54" s="54" t="s">
        <v>74</v>
      </c>
      <c r="I54" s="55">
        <f t="shared" si="3"/>
        <v>2454.504</v>
      </c>
      <c r="J54" s="54"/>
      <c r="K54" s="55">
        <f t="shared" si="4"/>
        <v>3202.5023999999994</v>
      </c>
      <c r="L54" s="54"/>
      <c r="M54" s="54"/>
    </row>
    <row r="55" spans="1:13" s="47" customFormat="1" ht="13.5" customHeight="1">
      <c r="A55" s="44" t="s">
        <v>75</v>
      </c>
      <c r="B55" s="45" t="s">
        <v>29</v>
      </c>
      <c r="C55" s="98">
        <v>57</v>
      </c>
      <c r="D55" s="98">
        <v>57</v>
      </c>
      <c r="E55" s="102">
        <f t="shared" si="1"/>
        <v>0</v>
      </c>
      <c r="F55" s="52">
        <f t="shared" si="2"/>
        <v>100</v>
      </c>
      <c r="G55" s="53"/>
      <c r="H55" s="54" t="s">
        <v>75</v>
      </c>
      <c r="I55" s="55">
        <f t="shared" si="3"/>
        <v>11672.802</v>
      </c>
      <c r="J55" s="54"/>
      <c r="K55" s="55">
        <f t="shared" si="4"/>
        <v>11483.14932</v>
      </c>
      <c r="L55" s="54"/>
      <c r="M55" s="54"/>
    </row>
    <row r="56" spans="1:13" s="47" customFormat="1" ht="13.5" customHeight="1">
      <c r="A56" s="44" t="s">
        <v>110</v>
      </c>
      <c r="B56" s="45" t="s">
        <v>29</v>
      </c>
      <c r="C56" s="95">
        <v>14</v>
      </c>
      <c r="D56" s="95">
        <v>14</v>
      </c>
      <c r="E56" s="102">
        <f t="shared" si="1"/>
        <v>0</v>
      </c>
      <c r="F56" s="52">
        <f t="shared" si="2"/>
        <v>100</v>
      </c>
      <c r="G56" s="53"/>
      <c r="H56" s="59" t="s">
        <v>70</v>
      </c>
      <c r="I56" s="55">
        <f t="shared" si="3"/>
        <v>3693.1944000000003</v>
      </c>
      <c r="J56" s="54"/>
      <c r="K56" s="55">
        <f t="shared" si="4"/>
        <v>3280.7006399999996</v>
      </c>
      <c r="L56" s="54"/>
      <c r="M56" s="54"/>
    </row>
    <row r="57" spans="1:13" s="47" customFormat="1" ht="13.5" customHeight="1">
      <c r="A57" s="44" t="s">
        <v>68</v>
      </c>
      <c r="B57" s="45" t="s">
        <v>29</v>
      </c>
      <c r="C57" s="95">
        <v>86</v>
      </c>
      <c r="D57" s="95">
        <v>85</v>
      </c>
      <c r="E57" s="102">
        <f t="shared" si="1"/>
        <v>-1</v>
      </c>
      <c r="F57" s="52">
        <f t="shared" si="2"/>
        <v>98.83720930232558</v>
      </c>
      <c r="G57" s="53"/>
      <c r="H57" s="59" t="s">
        <v>68</v>
      </c>
      <c r="I57" s="55">
        <f t="shared" si="3"/>
        <v>23197.296</v>
      </c>
      <c r="J57" s="54"/>
      <c r="K57" s="55">
        <v>25516.8</v>
      </c>
      <c r="L57" s="54"/>
      <c r="M57" s="54"/>
    </row>
    <row r="58" spans="1:13" s="47" customFormat="1" ht="13.5" customHeight="1">
      <c r="A58" s="44" t="s">
        <v>69</v>
      </c>
      <c r="B58" s="45" t="s">
        <v>29</v>
      </c>
      <c r="C58" s="95">
        <v>1670</v>
      </c>
      <c r="D58" s="95">
        <v>1853</v>
      </c>
      <c r="E58" s="102">
        <f t="shared" si="1"/>
        <v>183</v>
      </c>
      <c r="F58" s="52">
        <f t="shared" si="2"/>
        <v>110.95808383233532</v>
      </c>
      <c r="G58" s="53"/>
      <c r="H58" s="59" t="s">
        <v>69</v>
      </c>
      <c r="I58" s="55">
        <f t="shared" si="3"/>
        <v>633175.824</v>
      </c>
      <c r="J58" s="54"/>
      <c r="K58" s="55">
        <f t="shared" si="4"/>
        <v>525096.4692</v>
      </c>
      <c r="L58" s="54"/>
      <c r="M58" s="54"/>
    </row>
    <row r="59" spans="1:13" s="47" customFormat="1" ht="13.5" customHeight="1">
      <c r="A59" s="44" t="s">
        <v>125</v>
      </c>
      <c r="B59" s="45" t="s">
        <v>29</v>
      </c>
      <c r="C59" s="98">
        <v>992</v>
      </c>
      <c r="D59" s="98">
        <v>936</v>
      </c>
      <c r="E59" s="102">
        <f t="shared" si="1"/>
        <v>-56</v>
      </c>
      <c r="F59" s="52">
        <f t="shared" si="2"/>
        <v>94.35483870967742</v>
      </c>
      <c r="G59" s="53"/>
      <c r="H59" s="59" t="s">
        <v>85</v>
      </c>
      <c r="I59" s="55">
        <f t="shared" si="3"/>
        <v>405094.31039999996</v>
      </c>
      <c r="J59" s="54"/>
      <c r="K59" s="55">
        <f t="shared" si="4"/>
        <v>392871.88512</v>
      </c>
      <c r="L59" s="54"/>
      <c r="M59" s="54"/>
    </row>
    <row r="60" spans="1:13" s="47" customFormat="1" ht="13.5" customHeight="1">
      <c r="A60" s="44" t="s">
        <v>96</v>
      </c>
      <c r="B60" s="45" t="s">
        <v>29</v>
      </c>
      <c r="C60" s="98">
        <v>567</v>
      </c>
      <c r="D60" s="98">
        <v>542</v>
      </c>
      <c r="E60" s="102">
        <f>D60-C60</f>
        <v>-25</v>
      </c>
      <c r="F60" s="52">
        <f>D60/C60*100</f>
        <v>95.59082892416225</v>
      </c>
      <c r="G60" s="53"/>
      <c r="H60" s="54" t="s">
        <v>96</v>
      </c>
      <c r="I60" s="55">
        <f t="shared" si="3"/>
        <v>266307.19920000003</v>
      </c>
      <c r="J60" s="54"/>
      <c r="K60" s="55">
        <f t="shared" si="4"/>
        <v>311499.97439999995</v>
      </c>
      <c r="L60" s="54"/>
      <c r="M60" s="54"/>
    </row>
    <row r="61" spans="1:13" s="50" customFormat="1" ht="12.75">
      <c r="A61" s="76" t="s">
        <v>122</v>
      </c>
      <c r="B61" s="73" t="s">
        <v>29</v>
      </c>
      <c r="C61" s="100">
        <v>72</v>
      </c>
      <c r="D61" s="100">
        <v>27</v>
      </c>
      <c r="E61" s="101">
        <f t="shared" si="1"/>
        <v>-45</v>
      </c>
      <c r="F61" s="74">
        <f t="shared" si="2"/>
        <v>37.5</v>
      </c>
      <c r="G61" s="56"/>
      <c r="H61" s="57"/>
      <c r="I61" s="114">
        <f>SUM(I57:I59)</f>
        <v>1061467.4304</v>
      </c>
      <c r="J61" s="115"/>
      <c r="K61" s="114">
        <f>SUM(K57:K59)</f>
        <v>943485.1543200001</v>
      </c>
      <c r="L61" s="58"/>
      <c r="M61" s="57"/>
    </row>
    <row r="62" spans="1:13" s="50" customFormat="1" ht="12.75">
      <c r="A62" s="72" t="s">
        <v>56</v>
      </c>
      <c r="B62" s="73" t="s">
        <v>29</v>
      </c>
      <c r="C62" s="100">
        <v>77</v>
      </c>
      <c r="D62" s="100">
        <v>21</v>
      </c>
      <c r="E62" s="101">
        <f t="shared" si="1"/>
        <v>-56</v>
      </c>
      <c r="F62" s="74">
        <f t="shared" si="2"/>
        <v>27.27272727272727</v>
      </c>
      <c r="G62" s="56"/>
      <c r="H62" s="57"/>
      <c r="I62" s="57"/>
      <c r="J62" s="57"/>
      <c r="K62" s="57"/>
      <c r="L62" s="57"/>
      <c r="M62" s="57"/>
    </row>
    <row r="63" spans="1:7" s="50" customFormat="1" ht="12.75">
      <c r="A63" s="72" t="s">
        <v>64</v>
      </c>
      <c r="B63" s="73" t="s">
        <v>29</v>
      </c>
      <c r="C63" s="100">
        <v>16</v>
      </c>
      <c r="D63" s="100">
        <v>10</v>
      </c>
      <c r="E63" s="101">
        <f t="shared" si="1"/>
        <v>-6</v>
      </c>
      <c r="F63" s="74">
        <f t="shared" si="2"/>
        <v>62.5</v>
      </c>
      <c r="G63" s="56"/>
    </row>
    <row r="64" spans="1:7" s="50" customFormat="1" ht="12.75">
      <c r="A64" s="76" t="s">
        <v>111</v>
      </c>
      <c r="B64" s="73" t="s">
        <v>29</v>
      </c>
      <c r="C64" s="100">
        <v>4</v>
      </c>
      <c r="D64" s="100">
        <v>2</v>
      </c>
      <c r="E64" s="101">
        <f t="shared" si="1"/>
        <v>-2</v>
      </c>
      <c r="F64" s="74">
        <f t="shared" si="2"/>
        <v>50</v>
      </c>
      <c r="G64" s="56"/>
    </row>
    <row r="65" spans="1:7" s="50" customFormat="1" ht="12.75" customHeight="1" hidden="1">
      <c r="A65" s="72" t="s">
        <v>30</v>
      </c>
      <c r="B65" s="73" t="s">
        <v>3</v>
      </c>
      <c r="C65" s="77"/>
      <c r="D65" s="77"/>
      <c r="E65" s="77">
        <f>D68-C68</f>
        <v>-4832.17873155804</v>
      </c>
      <c r="F65" s="74">
        <f>D68/C68*100</f>
        <v>84.98814741854015</v>
      </c>
      <c r="G65" s="56"/>
    </row>
    <row r="66" spans="1:7" s="50" customFormat="1" ht="12.75" customHeight="1" hidden="1">
      <c r="A66" s="72" t="s">
        <v>31</v>
      </c>
      <c r="B66" s="73">
        <v>0</v>
      </c>
      <c r="C66" s="77"/>
      <c r="D66" s="77"/>
      <c r="E66" s="77">
        <f>D69-C69</f>
        <v>0</v>
      </c>
      <c r="F66" s="74" t="e">
        <f>D69/C69*100</f>
        <v>#DIV/0!</v>
      </c>
      <c r="G66" s="56"/>
    </row>
    <row r="67" spans="1:7" s="47" customFormat="1" ht="12.75">
      <c r="A67" s="76" t="s">
        <v>124</v>
      </c>
      <c r="B67" s="73" t="s">
        <v>3</v>
      </c>
      <c r="C67" s="78">
        <v>0.2</v>
      </c>
      <c r="D67" s="78">
        <v>0.1</v>
      </c>
      <c r="E67" s="79">
        <f>D67-C67</f>
        <v>-0.1</v>
      </c>
      <c r="F67" s="79">
        <f>D67/C67*100</f>
        <v>50</v>
      </c>
      <c r="G67" s="53"/>
    </row>
    <row r="68" spans="1:11" s="50" customFormat="1" ht="12.75">
      <c r="A68" s="72" t="s">
        <v>112</v>
      </c>
      <c r="B68" s="73" t="s">
        <v>76</v>
      </c>
      <c r="C68" s="78">
        <f>I61/C49/12*1000</f>
        <v>32189.089956331878</v>
      </c>
      <c r="D68" s="78">
        <f>K61/D49/12*1000</f>
        <v>27356.911224773838</v>
      </c>
      <c r="E68" s="79">
        <f>D68-C68</f>
        <v>-4832.17873155804</v>
      </c>
      <c r="F68" s="79">
        <f>D68/C68*100</f>
        <v>84.98814741854015</v>
      </c>
      <c r="G68" s="56"/>
      <c r="I68" s="60"/>
      <c r="K68" s="60"/>
    </row>
    <row r="69" spans="1:6" ht="12.75">
      <c r="A69" s="1" t="s">
        <v>33</v>
      </c>
      <c r="B69" s="14"/>
      <c r="C69" s="61"/>
      <c r="D69" s="61"/>
      <c r="E69" s="62"/>
      <c r="F69" s="4"/>
    </row>
    <row r="70" spans="1:7" s="47" customFormat="1" ht="12.75">
      <c r="A70" s="44" t="s">
        <v>105</v>
      </c>
      <c r="B70" s="45" t="s">
        <v>76</v>
      </c>
      <c r="C70" s="20">
        <v>18014.7</v>
      </c>
      <c r="D70" s="20">
        <v>18141.99</v>
      </c>
      <c r="E70" s="52">
        <f aca="true" t="shared" si="5" ref="E70:E78">D70-C70</f>
        <v>127.29000000000087</v>
      </c>
      <c r="F70" s="52">
        <f aca="true" t="shared" si="6" ref="F70:F78">D70/C70*100</f>
        <v>100.70658961847825</v>
      </c>
      <c r="G70" s="53"/>
    </row>
    <row r="71" spans="1:6" s="47" customFormat="1" ht="12.75">
      <c r="A71" s="44" t="s">
        <v>104</v>
      </c>
      <c r="B71" s="45" t="s">
        <v>76</v>
      </c>
      <c r="C71" s="20">
        <v>17864.2</v>
      </c>
      <c r="D71" s="20">
        <v>18909.06</v>
      </c>
      <c r="E71" s="52">
        <f t="shared" si="5"/>
        <v>1044.8600000000006</v>
      </c>
      <c r="F71" s="52">
        <f t="shared" si="6"/>
        <v>105.84890451293649</v>
      </c>
    </row>
    <row r="72" spans="1:6" s="47" customFormat="1" ht="12.75">
      <c r="A72" s="44" t="s">
        <v>106</v>
      </c>
      <c r="B72" s="45" t="s">
        <v>76</v>
      </c>
      <c r="C72" s="20">
        <v>12360.8</v>
      </c>
      <c r="D72" s="20">
        <v>14208.55</v>
      </c>
      <c r="E72" s="52">
        <f t="shared" si="5"/>
        <v>1847.75</v>
      </c>
      <c r="F72" s="52">
        <f t="shared" si="6"/>
        <v>114.94846611869782</v>
      </c>
    </row>
    <row r="73" spans="1:6" s="47" customFormat="1" ht="15" customHeight="1">
      <c r="A73" s="44" t="s">
        <v>74</v>
      </c>
      <c r="B73" s="45" t="s">
        <v>76</v>
      </c>
      <c r="C73" s="20">
        <v>20454.2</v>
      </c>
      <c r="D73" s="20">
        <v>22239.6</v>
      </c>
      <c r="E73" s="52">
        <f t="shared" si="5"/>
        <v>1785.3999999999978</v>
      </c>
      <c r="F73" s="52">
        <f t="shared" si="6"/>
        <v>108.72876964144282</v>
      </c>
    </row>
    <row r="74" spans="1:6" s="47" customFormat="1" ht="13.5" customHeight="1">
      <c r="A74" s="44" t="s">
        <v>75</v>
      </c>
      <c r="B74" s="45" t="s">
        <v>76</v>
      </c>
      <c r="C74" s="20">
        <v>17065.5</v>
      </c>
      <c r="D74" s="20">
        <v>16788.23</v>
      </c>
      <c r="E74" s="52">
        <f t="shared" si="5"/>
        <v>-277.27000000000044</v>
      </c>
      <c r="F74" s="52">
        <f t="shared" si="6"/>
        <v>98.37526002754095</v>
      </c>
    </row>
    <row r="75" spans="1:8" ht="12.75">
      <c r="A75" s="1" t="s">
        <v>110</v>
      </c>
      <c r="B75" s="14" t="s">
        <v>76</v>
      </c>
      <c r="C75" s="20">
        <v>21983.3</v>
      </c>
      <c r="D75" s="20">
        <v>19527.98</v>
      </c>
      <c r="E75" s="4">
        <f t="shared" si="5"/>
        <v>-2455.3199999999997</v>
      </c>
      <c r="F75" s="4">
        <f t="shared" si="6"/>
        <v>88.83097624105571</v>
      </c>
      <c r="H75" s="27" t="s">
        <v>123</v>
      </c>
    </row>
    <row r="76" spans="1:7" s="47" customFormat="1" ht="12.75">
      <c r="A76" s="44" t="s">
        <v>68</v>
      </c>
      <c r="B76" s="45" t="s">
        <v>76</v>
      </c>
      <c r="C76" s="20">
        <v>22478</v>
      </c>
      <c r="D76" s="20">
        <v>25016</v>
      </c>
      <c r="E76" s="52">
        <f t="shared" si="5"/>
        <v>2538</v>
      </c>
      <c r="F76" s="52">
        <f t="shared" si="6"/>
        <v>111.29104012812527</v>
      </c>
      <c r="G76" s="53"/>
    </row>
    <row r="77" spans="1:7" s="47" customFormat="1" ht="12.75">
      <c r="A77" s="44" t="s">
        <v>69</v>
      </c>
      <c r="B77" s="45" t="s">
        <v>76</v>
      </c>
      <c r="C77" s="20">
        <v>31595.6</v>
      </c>
      <c r="D77" s="20">
        <v>23614.7</v>
      </c>
      <c r="E77" s="52">
        <f t="shared" si="5"/>
        <v>-7980.899999999998</v>
      </c>
      <c r="F77" s="52">
        <f t="shared" si="6"/>
        <v>74.74047019205207</v>
      </c>
      <c r="G77" s="53"/>
    </row>
    <row r="78" spans="1:6" s="47" customFormat="1" ht="13.5" customHeight="1">
      <c r="A78" s="44" t="s">
        <v>125</v>
      </c>
      <c r="B78" s="45" t="s">
        <v>76</v>
      </c>
      <c r="C78" s="20">
        <v>34030.1</v>
      </c>
      <c r="D78" s="20">
        <v>34977.91</v>
      </c>
      <c r="E78" s="52">
        <f t="shared" si="5"/>
        <v>947.810000000005</v>
      </c>
      <c r="F78" s="52">
        <f t="shared" si="6"/>
        <v>102.7852107399038</v>
      </c>
    </row>
    <row r="79" spans="1:6" s="47" customFormat="1" ht="14.25" customHeight="1">
      <c r="A79" s="44" t="s">
        <v>96</v>
      </c>
      <c r="B79" s="45" t="s">
        <v>76</v>
      </c>
      <c r="C79" s="20">
        <v>39139.8</v>
      </c>
      <c r="D79" s="20">
        <v>47893.6</v>
      </c>
      <c r="E79" s="52">
        <f>D79-C79</f>
        <v>8753.799999999996</v>
      </c>
      <c r="F79" s="52">
        <f>D79/C79*100</f>
        <v>122.36546941987439</v>
      </c>
    </row>
    <row r="80" spans="1:7" ht="15.75" customHeight="1">
      <c r="A80" s="7" t="s">
        <v>34</v>
      </c>
      <c r="B80" s="15"/>
      <c r="C80" s="64"/>
      <c r="D80" s="64"/>
      <c r="E80" s="64"/>
      <c r="F80" s="10"/>
      <c r="G80" s="27"/>
    </row>
    <row r="81" spans="1:6" s="50" customFormat="1" ht="13.5" customHeight="1">
      <c r="A81" s="72" t="s">
        <v>129</v>
      </c>
      <c r="B81" s="73" t="s">
        <v>29</v>
      </c>
      <c r="C81" s="105">
        <v>30</v>
      </c>
      <c r="D81" s="105">
        <v>35</v>
      </c>
      <c r="E81" s="101">
        <f>D81-C81</f>
        <v>5</v>
      </c>
      <c r="F81" s="74">
        <f aca="true" t="shared" si="7" ref="F81:F86">D81/C81*100</f>
        <v>116.66666666666667</v>
      </c>
    </row>
    <row r="82" spans="1:6" s="47" customFormat="1" ht="12.75">
      <c r="A82" s="75" t="s">
        <v>114</v>
      </c>
      <c r="B82" s="106" t="s">
        <v>29</v>
      </c>
      <c r="C82" s="82">
        <f>C81/C47</f>
        <v>6.976744186046512</v>
      </c>
      <c r="D82" s="82">
        <f>D81/D47</f>
        <v>8.333333333333332</v>
      </c>
      <c r="E82" s="74">
        <v>1.3</v>
      </c>
      <c r="F82" s="74">
        <f t="shared" si="7"/>
        <v>119.44444444444441</v>
      </c>
    </row>
    <row r="83" spans="1:6" s="50" customFormat="1" ht="14.25" customHeight="1">
      <c r="A83" s="72" t="s">
        <v>130</v>
      </c>
      <c r="B83" s="73" t="s">
        <v>29</v>
      </c>
      <c r="C83" s="105">
        <v>58</v>
      </c>
      <c r="D83" s="105">
        <v>68</v>
      </c>
      <c r="E83" s="101">
        <f>D83-C83</f>
        <v>10</v>
      </c>
      <c r="F83" s="74">
        <f t="shared" si="7"/>
        <v>117.24137931034481</v>
      </c>
    </row>
    <row r="84" spans="1:6" s="47" customFormat="1" ht="12.75">
      <c r="A84" s="75" t="s">
        <v>114</v>
      </c>
      <c r="B84" s="106" t="s">
        <v>29</v>
      </c>
      <c r="C84" s="82">
        <f>C83/C47</f>
        <v>13.488372093023257</v>
      </c>
      <c r="D84" s="82">
        <f>D83/D47</f>
        <v>16.19047619047619</v>
      </c>
      <c r="E84" s="74">
        <f>D84-C84</f>
        <v>2.702104097452933</v>
      </c>
      <c r="F84" s="74">
        <f t="shared" si="7"/>
        <v>120.03284072249589</v>
      </c>
    </row>
    <row r="85" spans="1:6" s="50" customFormat="1" ht="15.75" customHeight="1">
      <c r="A85" s="72" t="s">
        <v>131</v>
      </c>
      <c r="B85" s="73" t="s">
        <v>29</v>
      </c>
      <c r="C85" s="105">
        <f>C81-C83</f>
        <v>-28</v>
      </c>
      <c r="D85" s="105">
        <f>D81-D83</f>
        <v>-33</v>
      </c>
      <c r="E85" s="101">
        <f>D85-C85</f>
        <v>-5</v>
      </c>
      <c r="F85" s="74">
        <f t="shared" si="7"/>
        <v>117.85714285714286</v>
      </c>
    </row>
    <row r="86" spans="1:6" s="47" customFormat="1" ht="15.75" customHeight="1">
      <c r="A86" s="44" t="s">
        <v>114</v>
      </c>
      <c r="B86" s="107" t="s">
        <v>29</v>
      </c>
      <c r="C86" s="48">
        <f>C85/C47</f>
        <v>-6.511627906976744</v>
      </c>
      <c r="D86" s="48">
        <f>D85/D47</f>
        <v>-7.857142857142857</v>
      </c>
      <c r="E86" s="52">
        <v>-1.4</v>
      </c>
      <c r="F86" s="52">
        <f t="shared" si="7"/>
        <v>120.66326530612244</v>
      </c>
    </row>
    <row r="87" spans="1:7" ht="15" customHeight="1">
      <c r="A87" s="7" t="s">
        <v>35</v>
      </c>
      <c r="B87" s="15"/>
      <c r="C87" s="10"/>
      <c r="D87" s="68"/>
      <c r="E87" s="10"/>
      <c r="F87" s="10"/>
      <c r="G87" s="27"/>
    </row>
    <row r="88" spans="1:7" ht="12.75">
      <c r="A88" s="1" t="s">
        <v>132</v>
      </c>
      <c r="B88" s="14" t="s">
        <v>29</v>
      </c>
      <c r="C88" s="108">
        <v>1871</v>
      </c>
      <c r="D88" s="109">
        <v>1630</v>
      </c>
      <c r="E88" s="4">
        <f>D88-C88</f>
        <v>-241</v>
      </c>
      <c r="F88" s="4">
        <f>D88/C88*100</f>
        <v>87.11918760021379</v>
      </c>
      <c r="G88" s="27"/>
    </row>
    <row r="89" spans="1:7" ht="12.75">
      <c r="A89" s="1" t="s">
        <v>133</v>
      </c>
      <c r="B89" s="14" t="s">
        <v>87</v>
      </c>
      <c r="C89" s="108">
        <v>22</v>
      </c>
      <c r="D89" s="108">
        <v>27</v>
      </c>
      <c r="E89" s="4">
        <f>D89-C89</f>
        <v>5</v>
      </c>
      <c r="F89" s="4">
        <f>D89/C89*100</f>
        <v>122.72727272727273</v>
      </c>
      <c r="G89" s="27"/>
    </row>
    <row r="90" spans="1:7" ht="12.75">
      <c r="A90" s="1" t="s">
        <v>36</v>
      </c>
      <c r="B90" s="110" t="s">
        <v>87</v>
      </c>
      <c r="C90" s="108">
        <v>9</v>
      </c>
      <c r="D90" s="108">
        <v>16</v>
      </c>
      <c r="E90" s="4">
        <f>D90-C90</f>
        <v>7</v>
      </c>
      <c r="F90" s="4">
        <f>D90/C90*100</f>
        <v>177.77777777777777</v>
      </c>
      <c r="G90" s="27"/>
    </row>
    <row r="91" spans="1:7" ht="12.75">
      <c r="A91" s="1" t="s">
        <v>134</v>
      </c>
      <c r="B91" s="14" t="s">
        <v>87</v>
      </c>
      <c r="C91" s="108">
        <v>22</v>
      </c>
      <c r="D91" s="108">
        <v>27</v>
      </c>
      <c r="E91" s="4">
        <f>D91-C91</f>
        <v>5</v>
      </c>
      <c r="F91" s="4">
        <f>D91/C91*100</f>
        <v>122.72727272727273</v>
      </c>
      <c r="G91" s="27"/>
    </row>
    <row r="92" spans="1:7" ht="12.75">
      <c r="A92" s="1" t="s">
        <v>135</v>
      </c>
      <c r="B92" s="14" t="s">
        <v>87</v>
      </c>
      <c r="C92" s="108">
        <v>11</v>
      </c>
      <c r="D92" s="108">
        <v>9</v>
      </c>
      <c r="E92" s="4">
        <f>D92-C92</f>
        <v>-2</v>
      </c>
      <c r="F92" s="4">
        <f>D92/C92*100</f>
        <v>81.81818181818183</v>
      </c>
      <c r="G92" s="27"/>
    </row>
    <row r="93" spans="1:7" ht="12.75">
      <c r="A93" s="1" t="s">
        <v>136</v>
      </c>
      <c r="B93" s="14"/>
      <c r="C93" s="20"/>
      <c r="D93" s="67"/>
      <c r="E93" s="4"/>
      <c r="F93" s="4"/>
      <c r="G93" s="27"/>
    </row>
    <row r="94" spans="1:7" ht="12.75">
      <c r="A94" s="1" t="s">
        <v>37</v>
      </c>
      <c r="B94" s="14"/>
      <c r="C94" s="82">
        <v>77</v>
      </c>
      <c r="D94" s="111">
        <v>101</v>
      </c>
      <c r="E94" s="4">
        <f>D94-C94</f>
        <v>24</v>
      </c>
      <c r="F94" s="4">
        <f>D94/C94*100</f>
        <v>131.1688311688312</v>
      </c>
      <c r="G94" s="27"/>
    </row>
    <row r="95" spans="1:7" ht="12.75">
      <c r="A95" s="1" t="s">
        <v>38</v>
      </c>
      <c r="B95" s="14" t="s">
        <v>88</v>
      </c>
      <c r="C95" s="82">
        <v>975.8</v>
      </c>
      <c r="D95" s="90">
        <v>1020</v>
      </c>
      <c r="E95" s="4">
        <f>D95-C95</f>
        <v>44.200000000000045</v>
      </c>
      <c r="F95" s="4">
        <f>D95/C95*100</f>
        <v>104.52961672473869</v>
      </c>
      <c r="G95" s="27"/>
    </row>
    <row r="96" spans="1:7" ht="12.75" hidden="1">
      <c r="A96" s="2" t="s">
        <v>39</v>
      </c>
      <c r="B96" s="14"/>
      <c r="C96" s="18"/>
      <c r="D96" s="67"/>
      <c r="E96" s="6"/>
      <c r="F96" s="6"/>
      <c r="G96" s="27"/>
    </row>
    <row r="97" spans="1:7" ht="12.75" hidden="1">
      <c r="A97" s="1" t="s">
        <v>40</v>
      </c>
      <c r="B97" s="14" t="s">
        <v>89</v>
      </c>
      <c r="C97" s="20">
        <v>0</v>
      </c>
      <c r="D97" s="67">
        <v>0</v>
      </c>
      <c r="E97" s="4">
        <f>D97-C97</f>
        <v>0</v>
      </c>
      <c r="F97" s="4">
        <v>0</v>
      </c>
      <c r="G97" s="27"/>
    </row>
    <row r="98" spans="1:7" ht="12.75" hidden="1">
      <c r="A98" s="1" t="s">
        <v>41</v>
      </c>
      <c r="B98" s="14" t="s">
        <v>88</v>
      </c>
      <c r="C98" s="20">
        <v>0</v>
      </c>
      <c r="D98" s="67">
        <v>0</v>
      </c>
      <c r="E98" s="4">
        <f>D98-C98</f>
        <v>0</v>
      </c>
      <c r="F98" s="4">
        <v>0</v>
      </c>
      <c r="G98" s="27"/>
    </row>
    <row r="99" spans="1:7" ht="12.75" hidden="1">
      <c r="A99" s="1" t="s">
        <v>42</v>
      </c>
      <c r="B99" s="14" t="s">
        <v>3</v>
      </c>
      <c r="C99" s="20">
        <v>0</v>
      </c>
      <c r="D99" s="67">
        <v>0</v>
      </c>
      <c r="E99" s="4">
        <f>D99-C99</f>
        <v>0</v>
      </c>
      <c r="F99" s="4">
        <v>0</v>
      </c>
      <c r="G99" s="27"/>
    </row>
    <row r="100" spans="1:7" ht="21" customHeight="1">
      <c r="A100" s="7" t="s">
        <v>43</v>
      </c>
      <c r="B100" s="15"/>
      <c r="C100" s="39" t="s">
        <v>98</v>
      </c>
      <c r="D100" s="39" t="s">
        <v>44</v>
      </c>
      <c r="E100" s="39"/>
      <c r="F100" s="39"/>
      <c r="G100" s="27"/>
    </row>
    <row r="101" spans="1:6" s="50" customFormat="1" ht="12.75">
      <c r="A101" s="72" t="s">
        <v>141</v>
      </c>
      <c r="B101" s="73" t="s">
        <v>88</v>
      </c>
      <c r="C101" s="79">
        <f>C103+C105+C104+C106+C107+C108+C109+C111+C110+C112+C113+C114</f>
        <v>11932.8</v>
      </c>
      <c r="D101" s="79">
        <f>D103+D105+D106+D107+D108+D109+D110+D112+D113+D114</f>
        <v>15389.1</v>
      </c>
      <c r="E101" s="79">
        <f>D101-C101</f>
        <v>3456.300000000001</v>
      </c>
      <c r="F101" s="79">
        <f>D101/C101*100</f>
        <v>128.9647023330652</v>
      </c>
    </row>
    <row r="102" spans="1:6" s="47" customFormat="1" ht="12.75">
      <c r="A102" s="75" t="s">
        <v>45</v>
      </c>
      <c r="B102" s="73"/>
      <c r="C102" s="80"/>
      <c r="D102" s="81"/>
      <c r="E102" s="80"/>
      <c r="F102" s="80"/>
    </row>
    <row r="103" spans="1:6" s="47" customFormat="1" ht="12.75">
      <c r="A103" s="75" t="s">
        <v>91</v>
      </c>
      <c r="B103" s="73" t="s">
        <v>88</v>
      </c>
      <c r="C103" s="38">
        <v>8111.6</v>
      </c>
      <c r="D103" s="38">
        <v>9975.7</v>
      </c>
      <c r="E103" s="82">
        <f>D103-C103</f>
        <v>1864.1000000000004</v>
      </c>
      <c r="F103" s="82">
        <f>D103/C103*100</f>
        <v>122.98066965826717</v>
      </c>
    </row>
    <row r="104" spans="1:6" s="47" customFormat="1" ht="2.25" customHeight="1" hidden="1">
      <c r="A104" s="75" t="s">
        <v>84</v>
      </c>
      <c r="B104" s="73" t="s">
        <v>88</v>
      </c>
      <c r="C104" s="83">
        <v>0</v>
      </c>
      <c r="D104" s="38">
        <v>3777.4</v>
      </c>
      <c r="E104" s="82">
        <f>D104-C104</f>
        <v>3777.4</v>
      </c>
      <c r="F104" s="82" t="e">
        <f>D104/C104*100</f>
        <v>#DIV/0!</v>
      </c>
    </row>
    <row r="105" spans="1:6" s="47" customFormat="1" ht="12.75">
      <c r="A105" s="75" t="s">
        <v>57</v>
      </c>
      <c r="B105" s="73" t="s">
        <v>88</v>
      </c>
      <c r="C105" s="38">
        <v>96.2</v>
      </c>
      <c r="D105" s="38">
        <v>262.3</v>
      </c>
      <c r="E105" s="82">
        <f>D105-C105</f>
        <v>166.10000000000002</v>
      </c>
      <c r="F105" s="82" t="s">
        <v>115</v>
      </c>
    </row>
    <row r="106" spans="1:6" s="47" customFormat="1" ht="12.75">
      <c r="A106" s="75" t="s">
        <v>58</v>
      </c>
      <c r="B106" s="73" t="s">
        <v>88</v>
      </c>
      <c r="C106" s="38">
        <v>849.9</v>
      </c>
      <c r="D106" s="38">
        <v>510.7</v>
      </c>
      <c r="E106" s="82">
        <f>D106-C106</f>
        <v>-339.2</v>
      </c>
      <c r="F106" s="82">
        <f>D106/C106*100</f>
        <v>60.0894222849747</v>
      </c>
    </row>
    <row r="107" spans="1:6" s="47" customFormat="1" ht="12.75">
      <c r="A107" s="75" t="s">
        <v>59</v>
      </c>
      <c r="B107" s="73" t="s">
        <v>88</v>
      </c>
      <c r="C107" s="38">
        <v>2642.8</v>
      </c>
      <c r="D107" s="38">
        <v>4226.1</v>
      </c>
      <c r="E107" s="82">
        <f>D107-C107</f>
        <v>1583.3000000000002</v>
      </c>
      <c r="F107" s="82" t="s">
        <v>116</v>
      </c>
    </row>
    <row r="108" spans="1:6" s="47" customFormat="1" ht="12.75">
      <c r="A108" s="84" t="s">
        <v>60</v>
      </c>
      <c r="B108" s="73" t="s">
        <v>88</v>
      </c>
      <c r="C108" s="38">
        <v>33.9</v>
      </c>
      <c r="D108" s="38">
        <v>33.9</v>
      </c>
      <c r="E108" s="82">
        <f aca="true" t="shared" si="8" ref="E108:E115">D108-C108</f>
        <v>0</v>
      </c>
      <c r="F108" s="82">
        <f>D108/C108*100</f>
        <v>100</v>
      </c>
    </row>
    <row r="109" spans="1:6" s="47" customFormat="1" ht="12.75">
      <c r="A109" s="85" t="s">
        <v>61</v>
      </c>
      <c r="B109" s="73" t="s">
        <v>88</v>
      </c>
      <c r="C109" s="38">
        <v>0</v>
      </c>
      <c r="D109" s="38">
        <v>101.3</v>
      </c>
      <c r="E109" s="82">
        <f t="shared" si="8"/>
        <v>101.3</v>
      </c>
      <c r="F109" s="82">
        <v>0</v>
      </c>
    </row>
    <row r="110" spans="1:6" s="47" customFormat="1" ht="11.25" customHeight="1">
      <c r="A110" s="85" t="s">
        <v>62</v>
      </c>
      <c r="B110" s="73" t="s">
        <v>88</v>
      </c>
      <c r="C110" s="38">
        <v>195.3</v>
      </c>
      <c r="D110" s="38">
        <v>260.2</v>
      </c>
      <c r="E110" s="82">
        <f t="shared" si="8"/>
        <v>64.89999999999998</v>
      </c>
      <c r="F110" s="82" t="s">
        <v>117</v>
      </c>
    </row>
    <row r="111" spans="1:6" s="47" customFormat="1" ht="12.75" customHeight="1" hidden="1">
      <c r="A111" s="85" t="s">
        <v>92</v>
      </c>
      <c r="B111" s="73" t="s">
        <v>88</v>
      </c>
      <c r="C111" s="38">
        <v>0</v>
      </c>
      <c r="D111" s="38">
        <v>0</v>
      </c>
      <c r="E111" s="82">
        <f t="shared" si="8"/>
        <v>0</v>
      </c>
      <c r="F111" s="82" t="s">
        <v>117</v>
      </c>
    </row>
    <row r="112" spans="1:6" s="47" customFormat="1" ht="12" customHeight="1">
      <c r="A112" s="85" t="s">
        <v>93</v>
      </c>
      <c r="B112" s="73" t="s">
        <v>88</v>
      </c>
      <c r="C112" s="38">
        <v>3.1</v>
      </c>
      <c r="D112" s="38">
        <v>4.3</v>
      </c>
      <c r="E112" s="82">
        <f t="shared" si="8"/>
        <v>1.1999999999999997</v>
      </c>
      <c r="F112" s="82" t="s">
        <v>118</v>
      </c>
    </row>
    <row r="113" spans="1:6" s="47" customFormat="1" ht="12.75" hidden="1">
      <c r="A113" s="75" t="s">
        <v>94</v>
      </c>
      <c r="B113" s="73" t="s">
        <v>88</v>
      </c>
      <c r="C113" s="38">
        <v>0</v>
      </c>
      <c r="D113" s="38">
        <v>0</v>
      </c>
      <c r="E113" s="82">
        <f t="shared" si="8"/>
        <v>0</v>
      </c>
      <c r="F113" s="82">
        <v>0</v>
      </c>
    </row>
    <row r="114" spans="1:6" s="47" customFormat="1" ht="12.75">
      <c r="A114" s="75" t="s">
        <v>95</v>
      </c>
      <c r="B114" s="73" t="s">
        <v>88</v>
      </c>
      <c r="C114" s="38">
        <v>0</v>
      </c>
      <c r="D114" s="38">
        <v>14.6</v>
      </c>
      <c r="E114" s="82">
        <f t="shared" si="8"/>
        <v>14.6</v>
      </c>
      <c r="F114" s="82">
        <v>0</v>
      </c>
    </row>
    <row r="115" spans="1:6" s="50" customFormat="1" ht="26.25">
      <c r="A115" s="86" t="s">
        <v>137</v>
      </c>
      <c r="B115" s="73" t="s">
        <v>88</v>
      </c>
      <c r="C115" s="87">
        <v>144</v>
      </c>
      <c r="D115" s="87">
        <v>144</v>
      </c>
      <c r="E115" s="78">
        <f t="shared" si="8"/>
        <v>0</v>
      </c>
      <c r="F115" s="78">
        <v>0</v>
      </c>
    </row>
    <row r="116" spans="1:6" s="50" customFormat="1" ht="18" customHeight="1">
      <c r="A116" s="76" t="s">
        <v>63</v>
      </c>
      <c r="B116" s="73" t="s">
        <v>88</v>
      </c>
      <c r="C116" s="87">
        <v>0</v>
      </c>
      <c r="D116" s="87">
        <v>0</v>
      </c>
      <c r="E116" s="78">
        <v>0</v>
      </c>
      <c r="F116" s="78">
        <v>0</v>
      </c>
    </row>
    <row r="117" spans="1:6" s="50" customFormat="1" ht="27" customHeight="1">
      <c r="A117" s="88" t="s">
        <v>138</v>
      </c>
      <c r="B117" s="73" t="s">
        <v>88</v>
      </c>
      <c r="C117" s="87">
        <f>C123+C124+C125</f>
        <v>19998.5</v>
      </c>
      <c r="D117" s="87">
        <f>D123+D124+D125</f>
        <v>19181.3</v>
      </c>
      <c r="E117" s="78">
        <f>D117-C117</f>
        <v>-817.2000000000007</v>
      </c>
      <c r="F117" s="78">
        <f>D117/C117*100</f>
        <v>95.91369352701452</v>
      </c>
    </row>
    <row r="118" spans="1:6" s="43" customFormat="1" ht="12" customHeight="1" hidden="1">
      <c r="A118" s="75" t="s">
        <v>7</v>
      </c>
      <c r="B118" s="73" t="s">
        <v>88</v>
      </c>
      <c r="C118" s="80"/>
      <c r="D118" s="81"/>
      <c r="E118" s="80"/>
      <c r="F118" s="80"/>
    </row>
    <row r="119" spans="1:6" s="43" customFormat="1" ht="12.75" customHeight="1" hidden="1">
      <c r="A119" s="75" t="s">
        <v>65</v>
      </c>
      <c r="B119" s="73" t="s">
        <v>88</v>
      </c>
      <c r="C119" s="80">
        <v>5914.1</v>
      </c>
      <c r="D119" s="81">
        <v>5914.1</v>
      </c>
      <c r="E119" s="80">
        <v>2.6</v>
      </c>
      <c r="F119" s="80">
        <v>100</v>
      </c>
    </row>
    <row r="120" spans="1:6" s="43" customFormat="1" ht="12.75" customHeight="1" hidden="1">
      <c r="A120" s="75" t="s">
        <v>66</v>
      </c>
      <c r="B120" s="73" t="s">
        <v>88</v>
      </c>
      <c r="C120" s="80">
        <v>149.5</v>
      </c>
      <c r="D120" s="81">
        <v>149.5</v>
      </c>
      <c r="E120" s="80">
        <v>0</v>
      </c>
      <c r="F120" s="80">
        <v>100</v>
      </c>
    </row>
    <row r="121" spans="1:6" s="43" customFormat="1" ht="12.75" customHeight="1" hidden="1">
      <c r="A121" s="89" t="s">
        <v>67</v>
      </c>
      <c r="B121" s="73" t="s">
        <v>88</v>
      </c>
      <c r="C121" s="80">
        <v>4216.1</v>
      </c>
      <c r="D121" s="81">
        <v>4216.1</v>
      </c>
      <c r="E121" s="80">
        <v>0</v>
      </c>
      <c r="F121" s="80">
        <v>100</v>
      </c>
    </row>
    <row r="122" spans="1:6" s="47" customFormat="1" ht="12.75">
      <c r="A122" s="89" t="s">
        <v>7</v>
      </c>
      <c r="B122" s="73"/>
      <c r="C122" s="80"/>
      <c r="D122" s="81"/>
      <c r="E122" s="80"/>
      <c r="F122" s="80"/>
    </row>
    <row r="123" spans="1:6" s="47" customFormat="1" ht="12.75">
      <c r="A123" s="89" t="s">
        <v>65</v>
      </c>
      <c r="B123" s="73" t="s">
        <v>88</v>
      </c>
      <c r="C123" s="90">
        <v>16897.3</v>
      </c>
      <c r="D123" s="90">
        <v>16897.3</v>
      </c>
      <c r="E123" s="82">
        <f>D123-C123</f>
        <v>0</v>
      </c>
      <c r="F123" s="82">
        <f>D123/C123*100</f>
        <v>100</v>
      </c>
    </row>
    <row r="124" spans="1:6" s="47" customFormat="1" ht="12.75">
      <c r="A124" s="89" t="s">
        <v>66</v>
      </c>
      <c r="B124" s="73" t="s">
        <v>88</v>
      </c>
      <c r="C124" s="90">
        <v>173.5</v>
      </c>
      <c r="D124" s="90">
        <v>173.5</v>
      </c>
      <c r="E124" s="82">
        <f>D124-C124</f>
        <v>0</v>
      </c>
      <c r="F124" s="82">
        <f>D124/C124*100</f>
        <v>100</v>
      </c>
    </row>
    <row r="125" spans="1:6" s="47" customFormat="1" ht="12.75">
      <c r="A125" s="89" t="s">
        <v>67</v>
      </c>
      <c r="B125" s="73" t="s">
        <v>88</v>
      </c>
      <c r="C125" s="90">
        <v>2927.7</v>
      </c>
      <c r="D125" s="90">
        <v>2110.5</v>
      </c>
      <c r="E125" s="82">
        <f>D125-C125</f>
        <v>-817.1999999999998</v>
      </c>
      <c r="F125" s="82">
        <f>D125/C125*100</f>
        <v>72.08730402705196</v>
      </c>
    </row>
    <row r="126" spans="1:6" s="50" customFormat="1" ht="12.75">
      <c r="A126" s="72" t="s">
        <v>139</v>
      </c>
      <c r="B126" s="73" t="s">
        <v>88</v>
      </c>
      <c r="C126" s="87">
        <v>65613.7</v>
      </c>
      <c r="D126" s="87">
        <v>34563.7</v>
      </c>
      <c r="E126" s="78">
        <f>D126-C126</f>
        <v>-31050</v>
      </c>
      <c r="F126" s="78">
        <f>D126/C126*100</f>
        <v>52.67756581323717</v>
      </c>
    </row>
    <row r="127" spans="1:6" s="50" customFormat="1" ht="12.75">
      <c r="A127" s="72" t="s">
        <v>140</v>
      </c>
      <c r="B127" s="73" t="s">
        <v>88</v>
      </c>
      <c r="C127" s="87">
        <f>C129+C131+C132+C133+C135+C139+C130+C140+C136+C138+C137+C134</f>
        <v>32125.7</v>
      </c>
      <c r="D127" s="87">
        <f>D129+D131+D132+D133+D135+D139+D130+D140+D136+D138+D137+D134</f>
        <v>28228.799999999996</v>
      </c>
      <c r="E127" s="78">
        <f>E129+E131+E132+E133+E135+E139+E130+E140</f>
        <v>-3885.2999999999993</v>
      </c>
      <c r="F127" s="78">
        <f>D127/C127*100</f>
        <v>87.86983629928685</v>
      </c>
    </row>
    <row r="128" spans="1:6" s="47" customFormat="1" ht="12.75">
      <c r="A128" s="44" t="s">
        <v>46</v>
      </c>
      <c r="B128" s="45"/>
      <c r="C128" s="67"/>
      <c r="D128" s="67"/>
      <c r="E128" s="46"/>
      <c r="F128" s="46"/>
    </row>
    <row r="129" spans="1:6" s="47" customFormat="1" ht="12.75">
      <c r="A129" s="44" t="s">
        <v>77</v>
      </c>
      <c r="B129" s="45" t="s">
        <v>88</v>
      </c>
      <c r="C129" s="67">
        <f>6711.9+36.7-135.2</f>
        <v>6613.4</v>
      </c>
      <c r="D129" s="67">
        <f>6699.9+36.6-123.6</f>
        <v>6612.9</v>
      </c>
      <c r="E129" s="48">
        <f>D129-C129</f>
        <v>-0.5</v>
      </c>
      <c r="F129" s="48">
        <f>D129/C129*100</f>
        <v>99.99243959234282</v>
      </c>
    </row>
    <row r="130" spans="1:6" s="47" customFormat="1" ht="18" customHeight="1">
      <c r="A130" s="44" t="s">
        <v>78</v>
      </c>
      <c r="B130" s="45" t="s">
        <v>88</v>
      </c>
      <c r="C130" s="69">
        <v>173.3</v>
      </c>
      <c r="D130" s="69">
        <v>173.3</v>
      </c>
      <c r="E130" s="48">
        <f aca="true" t="shared" si="9" ref="E130:E137">D130-C130</f>
        <v>0</v>
      </c>
      <c r="F130" s="48">
        <f aca="true" t="shared" si="10" ref="F130:F136">D130/C130*100</f>
        <v>100</v>
      </c>
    </row>
    <row r="131" spans="1:6" s="47" customFormat="1" ht="27" customHeight="1">
      <c r="A131" s="49" t="s">
        <v>79</v>
      </c>
      <c r="B131" s="45" t="s">
        <v>88</v>
      </c>
      <c r="C131" s="69">
        <v>126.9</v>
      </c>
      <c r="D131" s="69">
        <v>126.9</v>
      </c>
      <c r="E131" s="48">
        <f t="shared" si="9"/>
        <v>0</v>
      </c>
      <c r="F131" s="48">
        <f t="shared" si="10"/>
        <v>100</v>
      </c>
    </row>
    <row r="132" spans="1:6" s="47" customFormat="1" ht="12.75">
      <c r="A132" s="44" t="s">
        <v>80</v>
      </c>
      <c r="B132" s="45" t="s">
        <v>88</v>
      </c>
      <c r="C132" s="69">
        <v>3862.7</v>
      </c>
      <c r="D132" s="69">
        <v>3045.5</v>
      </c>
      <c r="E132" s="48">
        <f t="shared" si="9"/>
        <v>-817.1999999999998</v>
      </c>
      <c r="F132" s="48">
        <f t="shared" si="10"/>
        <v>78.84381391254823</v>
      </c>
    </row>
    <row r="133" spans="1:6" s="47" customFormat="1" ht="12.75">
      <c r="A133" s="44" t="s">
        <v>81</v>
      </c>
      <c r="B133" s="45" t="s">
        <v>88</v>
      </c>
      <c r="C133" s="67">
        <v>10177.3</v>
      </c>
      <c r="D133" s="67">
        <v>7109.8</v>
      </c>
      <c r="E133" s="48">
        <f t="shared" si="9"/>
        <v>-3067.499999999999</v>
      </c>
      <c r="F133" s="48">
        <f t="shared" si="10"/>
        <v>69.8593929627701</v>
      </c>
    </row>
    <row r="134" spans="1:6" s="47" customFormat="1" ht="12.75">
      <c r="A134" s="51" t="s">
        <v>107</v>
      </c>
      <c r="B134" s="45" t="s">
        <v>88</v>
      </c>
      <c r="C134" s="67">
        <v>135.2</v>
      </c>
      <c r="D134" s="67">
        <v>123.6</v>
      </c>
      <c r="E134" s="48">
        <f>D134-C134</f>
        <v>-11.599999999999994</v>
      </c>
      <c r="F134" s="48">
        <f>D134/C134*100</f>
        <v>91.42011834319527</v>
      </c>
    </row>
    <row r="135" spans="1:6" s="47" customFormat="1" ht="15" customHeight="1">
      <c r="A135" s="96" t="s">
        <v>109</v>
      </c>
      <c r="B135" s="45" t="s">
        <v>88</v>
      </c>
      <c r="C135" s="67">
        <v>10457.7</v>
      </c>
      <c r="D135" s="67">
        <v>10457.6</v>
      </c>
      <c r="E135" s="48">
        <f t="shared" si="9"/>
        <v>-0.1000000000003638</v>
      </c>
      <c r="F135" s="48">
        <f t="shared" si="10"/>
        <v>99.99904376679383</v>
      </c>
    </row>
    <row r="136" spans="1:6" s="47" customFormat="1" ht="15" customHeight="1">
      <c r="A136" s="97" t="s">
        <v>108</v>
      </c>
      <c r="B136" s="45" t="s">
        <v>88</v>
      </c>
      <c r="C136" s="67">
        <v>579.2</v>
      </c>
      <c r="D136" s="67">
        <v>579.2</v>
      </c>
      <c r="E136" s="48">
        <f t="shared" si="9"/>
        <v>0</v>
      </c>
      <c r="F136" s="48">
        <f t="shared" si="10"/>
        <v>100</v>
      </c>
    </row>
    <row r="137" spans="1:7" ht="12.75" hidden="1">
      <c r="A137" s="5" t="s">
        <v>82</v>
      </c>
      <c r="B137" s="14" t="s">
        <v>88</v>
      </c>
      <c r="C137" s="38">
        <v>0</v>
      </c>
      <c r="D137" s="20">
        <v>0</v>
      </c>
      <c r="E137" s="19">
        <f t="shared" si="9"/>
        <v>0</v>
      </c>
      <c r="F137" s="19">
        <v>0</v>
      </c>
      <c r="G137" s="27"/>
    </row>
    <row r="138" spans="1:7" ht="15" customHeight="1" hidden="1">
      <c r="A138" s="35"/>
      <c r="B138" s="22"/>
      <c r="C138" s="36"/>
      <c r="D138" s="36"/>
      <c r="E138" s="32"/>
      <c r="F138" s="32"/>
      <c r="G138" s="27"/>
    </row>
    <row r="139" spans="1:7" ht="12.75" hidden="1">
      <c r="A139" s="35"/>
      <c r="B139" s="22"/>
      <c r="C139" s="36"/>
      <c r="D139" s="36"/>
      <c r="E139" s="32"/>
      <c r="F139" s="32"/>
      <c r="G139" s="27"/>
    </row>
    <row r="140" spans="1:7" ht="12.75">
      <c r="A140" s="21"/>
      <c r="B140" s="22"/>
      <c r="C140" s="23"/>
      <c r="D140" s="23"/>
      <c r="E140" s="24"/>
      <c r="F140" s="24"/>
      <c r="G140" s="27"/>
    </row>
    <row r="141" spans="1:7" ht="12.75" hidden="1">
      <c r="A141" s="25" t="s">
        <v>52</v>
      </c>
      <c r="C141" s="40"/>
      <c r="D141" s="40"/>
      <c r="E141" s="40"/>
      <c r="F141" s="40"/>
      <c r="G141" s="27"/>
    </row>
    <row r="142" spans="1:7" ht="12.75" hidden="1">
      <c r="A142" s="27" t="s">
        <v>47</v>
      </c>
      <c r="B142" s="26" t="s">
        <v>6</v>
      </c>
      <c r="C142" s="28" t="s">
        <v>32</v>
      </c>
      <c r="D142" s="28" t="s">
        <v>32</v>
      </c>
      <c r="E142" s="28" t="s">
        <v>32</v>
      </c>
      <c r="F142" s="28" t="s">
        <v>32</v>
      </c>
      <c r="G142" s="27"/>
    </row>
    <row r="143" spans="1:7" ht="12.75" hidden="1">
      <c r="A143" s="27" t="s">
        <v>48</v>
      </c>
      <c r="B143" s="26" t="s">
        <v>6</v>
      </c>
      <c r="C143" s="28" t="s">
        <v>32</v>
      </c>
      <c r="D143" s="28" t="s">
        <v>32</v>
      </c>
      <c r="E143" s="28" t="s">
        <v>32</v>
      </c>
      <c r="F143" s="28" t="s">
        <v>32</v>
      </c>
      <c r="G143" s="27"/>
    </row>
    <row r="144" spans="1:7" ht="12.75" hidden="1">
      <c r="A144" s="25" t="s">
        <v>53</v>
      </c>
      <c r="B144" s="26" t="s">
        <v>6</v>
      </c>
      <c r="C144" s="28" t="s">
        <v>32</v>
      </c>
      <c r="D144" s="28" t="s">
        <v>32</v>
      </c>
      <c r="E144" s="28" t="s">
        <v>32</v>
      </c>
      <c r="F144" s="28" t="s">
        <v>32</v>
      </c>
      <c r="G144" s="27"/>
    </row>
    <row r="145" spans="1:7" ht="12.75" hidden="1">
      <c r="A145" s="25" t="s">
        <v>54</v>
      </c>
      <c r="C145" s="28"/>
      <c r="D145" s="28"/>
      <c r="E145" s="28"/>
      <c r="F145" s="28"/>
      <c r="G145" s="27"/>
    </row>
    <row r="146" spans="1:7" ht="12.75" hidden="1">
      <c r="A146" s="27" t="s">
        <v>49</v>
      </c>
      <c r="C146" s="28" t="s">
        <v>32</v>
      </c>
      <c r="D146" s="28" t="s">
        <v>32</v>
      </c>
      <c r="E146" s="28" t="s">
        <v>32</v>
      </c>
      <c r="F146" s="28" t="s">
        <v>32</v>
      </c>
      <c r="G146" s="27"/>
    </row>
    <row r="147" spans="1:7" ht="12.75" hidden="1">
      <c r="A147" s="27" t="s">
        <v>50</v>
      </c>
      <c r="B147" s="26" t="s">
        <v>27</v>
      </c>
      <c r="C147" s="28" t="s">
        <v>32</v>
      </c>
      <c r="D147" s="28" t="s">
        <v>32</v>
      </c>
      <c r="E147" s="28" t="s">
        <v>32</v>
      </c>
      <c r="F147" s="28" t="s">
        <v>32</v>
      </c>
      <c r="G147" s="27"/>
    </row>
    <row r="148" spans="1:7" ht="12.75" hidden="1">
      <c r="A148" s="25" t="s">
        <v>55</v>
      </c>
      <c r="B148" s="26" t="s">
        <v>27</v>
      </c>
      <c r="C148" s="28" t="s">
        <v>32</v>
      </c>
      <c r="D148" s="28" t="s">
        <v>32</v>
      </c>
      <c r="E148" s="28" t="s">
        <v>32</v>
      </c>
      <c r="F148" s="28" t="s">
        <v>32</v>
      </c>
      <c r="G148" s="27"/>
    </row>
    <row r="149" spans="1:7" ht="12.75" hidden="1">
      <c r="A149" s="27" t="s">
        <v>51</v>
      </c>
      <c r="G149" s="27"/>
    </row>
    <row r="150" spans="1:7" ht="15">
      <c r="A150" s="91" t="s">
        <v>144</v>
      </c>
      <c r="C150" s="29"/>
      <c r="D150" s="29"/>
      <c r="E150" s="29"/>
      <c r="F150" s="29"/>
      <c r="G150" s="27"/>
    </row>
    <row r="151" spans="1:7" ht="15">
      <c r="A151" s="91" t="s">
        <v>142</v>
      </c>
      <c r="B151" s="91"/>
      <c r="C151" s="30"/>
      <c r="D151" s="116" t="s">
        <v>143</v>
      </c>
      <c r="E151" s="116"/>
      <c r="F151" s="116"/>
      <c r="G151" s="27"/>
    </row>
    <row r="152" spans="1:7" ht="15">
      <c r="A152" s="91"/>
      <c r="B152" s="27"/>
      <c r="G152" s="27"/>
    </row>
    <row r="154" ht="12.75">
      <c r="G154" s="27"/>
    </row>
  </sheetData>
  <sheetProtection/>
  <mergeCells count="8">
    <mergeCell ref="D151:F151"/>
    <mergeCell ref="A2:F2"/>
    <mergeCell ref="A3:F3"/>
    <mergeCell ref="A6:A7"/>
    <mergeCell ref="B6:B7"/>
    <mergeCell ref="F6:F7"/>
    <mergeCell ref="C6:C7"/>
    <mergeCell ref="D6:D7"/>
  </mergeCell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scale="85" r:id="rId1"/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/>
  <cp:lastModifiedBy>S</cp:lastModifiedBy>
  <cp:lastPrinted>2018-01-18T05:39:27Z</cp:lastPrinted>
  <dcterms:created xsi:type="dcterms:W3CDTF">2014-02-04T09:52:42Z</dcterms:created>
  <dcterms:modified xsi:type="dcterms:W3CDTF">2018-01-18T12:00:11Z</dcterms:modified>
  <cp:category/>
  <cp:version/>
  <cp:contentType/>
  <cp:contentStatus/>
</cp:coreProperties>
</file>